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ICINA\OBSERVATORIO\2018\POPSPR HUILA\REUNIONES COMITE OPERATIVO\1 REUNION COMITE OPERATIVO 1 FEB\"/>
    </mc:Choice>
  </mc:AlternateContent>
  <bookViews>
    <workbookView xWindow="0" yWindow="0" windowWidth="19125" windowHeight="3885" tabRatio="691"/>
  </bookViews>
  <sheets>
    <sheet name="Modelo Plan Operativo" sheetId="29" r:id="rId1"/>
    <sheet name="Evaluacion de tierras" sheetId="24" state="hidden" r:id="rId2"/>
  </sheets>
  <calcPr calcId="152511"/>
</workbook>
</file>

<file path=xl/calcChain.xml><?xml version="1.0" encoding="utf-8"?>
<calcChain xmlns="http://schemas.openxmlformats.org/spreadsheetml/2006/main">
  <c r="D63" i="24" l="1"/>
  <c r="F66" i="24" s="1"/>
  <c r="F67" i="24"/>
  <c r="F68" i="24"/>
  <c r="F69" i="24"/>
  <c r="F53" i="24"/>
  <c r="F54" i="24"/>
  <c r="F55" i="24"/>
  <c r="F56" i="24"/>
  <c r="F57" i="24"/>
  <c r="F58" i="24"/>
  <c r="F59" i="24"/>
  <c r="F60" i="24"/>
  <c r="F61" i="24"/>
  <c r="F62" i="24"/>
  <c r="F4" i="24"/>
  <c r="F5" i="24"/>
  <c r="F6" i="24"/>
  <c r="F7" i="24"/>
  <c r="F8" i="24"/>
  <c r="F9" i="24"/>
  <c r="F10" i="24"/>
  <c r="F11" i="24"/>
  <c r="F12" i="24"/>
  <c r="F13" i="24"/>
  <c r="F14" i="24"/>
  <c r="F18" i="24"/>
  <c r="F19" i="24"/>
  <c r="F20" i="24"/>
  <c r="F21" i="24"/>
  <c r="F22" i="24"/>
  <c r="F23" i="24"/>
  <c r="F24" i="24"/>
  <c r="F25" i="24"/>
  <c r="F26" i="24"/>
  <c r="F27" i="24"/>
  <c r="F28" i="24"/>
  <c r="D18" i="24"/>
  <c r="D19" i="24"/>
  <c r="D20" i="24"/>
  <c r="D22" i="24"/>
  <c r="D23" i="24"/>
  <c r="D24" i="24"/>
  <c r="D25" i="24"/>
  <c r="D26" i="24"/>
  <c r="F33" i="24"/>
  <c r="F34" i="24"/>
  <c r="F35" i="24"/>
  <c r="F40" i="24"/>
  <c r="F41" i="24"/>
  <c r="F42" i="24"/>
  <c r="F43" i="24"/>
  <c r="F44" i="24"/>
  <c r="F45" i="24"/>
  <c r="F46" i="24"/>
  <c r="F47" i="24"/>
  <c r="F48" i="24"/>
  <c r="F49" i="24"/>
  <c r="D51" i="24"/>
  <c r="I47" i="24" s="1"/>
  <c r="D50" i="24"/>
  <c r="I51" i="24" s="1"/>
  <c r="I49" i="24"/>
  <c r="I48" i="24"/>
  <c r="C22" i="24"/>
  <c r="D15" i="24"/>
  <c r="I17" i="24"/>
  <c r="I14" i="24"/>
  <c r="I13" i="24"/>
  <c r="F15" i="24" l="1"/>
  <c r="F16" i="24" s="1"/>
  <c r="I4" i="24" s="1"/>
  <c r="F50" i="24"/>
  <c r="F51" i="24" s="1"/>
  <c r="I38" i="24" s="1"/>
  <c r="F63" i="24"/>
  <c r="F29" i="24"/>
  <c r="F70" i="24"/>
  <c r="I39" i="24" s="1"/>
  <c r="D29" i="24"/>
  <c r="F32" i="24" s="1"/>
  <c r="F36" i="24" s="1"/>
  <c r="I41" i="24" l="1"/>
  <c r="I59" i="24" s="1"/>
  <c r="J59" i="24" s="1"/>
  <c r="I5" i="24"/>
  <c r="I7" i="24" s="1"/>
  <c r="I10" i="24" s="1"/>
  <c r="I58" i="24" s="1"/>
  <c r="I61" i="24" s="1"/>
  <c r="J58" i="24" s="1"/>
</calcChain>
</file>

<file path=xl/comments1.xml><?xml version="1.0" encoding="utf-8"?>
<comments xmlns="http://schemas.openxmlformats.org/spreadsheetml/2006/main">
  <authors>
    <author>ANDRES RODRIGUEZ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ANDRES RODRIGUEZ:</t>
        </r>
        <r>
          <rPr>
            <sz val="9"/>
            <color indexed="81"/>
            <rFont val="Tahoma"/>
            <family val="2"/>
          </rPr>
          <t xml:space="preserve">
Viaticos 4,5 por salida x 4 salidas x persona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Ricardo Siachoque:</t>
        </r>
        <r>
          <rPr>
            <sz val="9"/>
            <color indexed="81"/>
            <rFont val="Tahoma"/>
            <family val="2"/>
          </rPr>
          <t xml:space="preserve">
2 salida
s x 2 pasaje para Bogota
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ANDRES RODRIGUEZ:</t>
        </r>
        <r>
          <rPr>
            <sz val="9"/>
            <color indexed="81"/>
            <rFont val="Tahoma"/>
            <family val="2"/>
          </rPr>
          <t xml:space="preserve">
Viaticos 4,5 por salida x 4 salidas x persona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ANDRES RODRIGUEZ:</t>
        </r>
        <r>
          <rPr>
            <sz val="9"/>
            <color indexed="81"/>
            <rFont val="Tahoma"/>
            <family val="2"/>
          </rPr>
          <t xml:space="preserve">
4 salidas x 2 pasaje
</t>
        </r>
      </text>
    </comment>
  </commentList>
</comments>
</file>

<file path=xl/sharedStrings.xml><?xml version="1.0" encoding="utf-8"?>
<sst xmlns="http://schemas.openxmlformats.org/spreadsheetml/2006/main" count="277" uniqueCount="171">
  <si>
    <t>UPRA</t>
  </si>
  <si>
    <t>Pactos territoriales</t>
  </si>
  <si>
    <t>TOTAL</t>
  </si>
  <si>
    <t>SUBTOTAL</t>
  </si>
  <si>
    <t>PRODUCTO</t>
  </si>
  <si>
    <t>ACTIVIDAD</t>
  </si>
  <si>
    <t>PERSONAL DE LAS ENTIDADES TERRITORIALES</t>
  </si>
  <si>
    <t>Categoría</t>
  </si>
  <si>
    <t>Cargo</t>
  </si>
  <si>
    <t>Cantidad</t>
  </si>
  <si>
    <t>COSTOS TOTALES</t>
  </si>
  <si>
    <t>Recurso Humano</t>
  </si>
  <si>
    <t>Personal</t>
  </si>
  <si>
    <t>CONTRATACIÓN PERSONAL</t>
  </si>
  <si>
    <t>IVA (16%)</t>
  </si>
  <si>
    <t>CUATRO POR MIL</t>
  </si>
  <si>
    <t>SIG Especialista</t>
  </si>
  <si>
    <t>SIG Básico</t>
  </si>
  <si>
    <t xml:space="preserve">TIEMPO TOTAL DE EJECUCIÓN (MESES):  </t>
  </si>
  <si>
    <t>MUNICIPIOS PARA EVALUACIÓN DE TIERRAS:</t>
  </si>
  <si>
    <t>Viáticos</t>
  </si>
  <si>
    <t>ÁREA ESTIMADA EN HECTÁREAS:</t>
  </si>
  <si>
    <t xml:space="preserve">Total Viáticos </t>
  </si>
  <si>
    <t>OBSERVACIONES</t>
  </si>
  <si>
    <t>BOYACÁ</t>
  </si>
  <si>
    <t>2318900 Has</t>
  </si>
  <si>
    <t>APORTES DEPARTAMENTO</t>
  </si>
  <si>
    <t>Valor unitario / mes</t>
  </si>
  <si>
    <t xml:space="preserve">Valor Total / Mes </t>
  </si>
  <si>
    <t>Coordinador</t>
  </si>
  <si>
    <t>Edafologo</t>
  </si>
  <si>
    <t>VIÁTICOS Y GASTOS DE COMISION</t>
  </si>
  <si>
    <t>Agrónomo-Fisiólogo</t>
  </si>
  <si>
    <t>AIU (20%)</t>
  </si>
  <si>
    <t>Veterinario - Zootecnista</t>
  </si>
  <si>
    <t>Ing Forestal</t>
  </si>
  <si>
    <t>Socio-Económico</t>
  </si>
  <si>
    <t>Ambiental</t>
  </si>
  <si>
    <t>RESUMEN GENERAL</t>
  </si>
  <si>
    <t>Catastral</t>
  </si>
  <si>
    <t>Secretaria</t>
  </si>
  <si>
    <t>TIEMPO DE VIATICOS:</t>
  </si>
  <si>
    <t>Total Personal</t>
  </si>
  <si>
    <t>Valor Total Mes</t>
  </si>
  <si>
    <t>Viáticos y Gastos de Comisión</t>
  </si>
  <si>
    <t>Duración proyecto (meses)</t>
  </si>
  <si>
    <t>Valor Parcial Personal</t>
  </si>
  <si>
    <t>Valor unitario / viáticos</t>
  </si>
  <si>
    <t>Valor Unitario * Viaticos</t>
  </si>
  <si>
    <t>NUMERO TOTAL DE PERSONAS:</t>
  </si>
  <si>
    <t>PRODUCTOS A ENTREGAR</t>
  </si>
  <si>
    <t>1. INFORME TÉCNICO DE EVALUACIÓN DE TIERRAS</t>
  </si>
  <si>
    <t>2. MAPAS DE EVALUACIÓN DE TIERRAS</t>
  </si>
  <si>
    <t xml:space="preserve">3. MAPA DE APTITUDES ALTAS  Y MODERADAS </t>
  </si>
  <si>
    <t>Gastos</t>
  </si>
  <si>
    <t>Valor Parcial Viáticos</t>
  </si>
  <si>
    <t xml:space="preserve">Valor unitario </t>
  </si>
  <si>
    <t>Valor total</t>
  </si>
  <si>
    <t>Transporte aéreo 2 salidas Bogota</t>
  </si>
  <si>
    <t>Alquiler de Vehiculo</t>
  </si>
  <si>
    <t>Alquiler de Salón por evento y almuerzo para 60 personas (13 provincias; 10 eventos)</t>
  </si>
  <si>
    <t>Materiales</t>
  </si>
  <si>
    <t>Valor Parcial Gastos</t>
  </si>
  <si>
    <t>APORTES UPRA</t>
  </si>
  <si>
    <t>PERSONAL DE PLANTA - CONTRAPARTIDA UPRA</t>
  </si>
  <si>
    <t>Valor Total / 20% Mes</t>
  </si>
  <si>
    <t>Coordinador - Ricardo</t>
  </si>
  <si>
    <t>Edafologo - Andrés</t>
  </si>
  <si>
    <t>Agrónomo-Hernan</t>
  </si>
  <si>
    <t>Zootecnista - Zoraida Guevara</t>
  </si>
  <si>
    <t>Socio-Económico - Yadira</t>
  </si>
  <si>
    <t>Politologa - Sara</t>
  </si>
  <si>
    <t>Ecologo - Fidel</t>
  </si>
  <si>
    <t>SIG - Luz Mery</t>
  </si>
  <si>
    <t>Auxiliar SIG - Fernando</t>
  </si>
  <si>
    <t>Shirly - Estadistica</t>
  </si>
  <si>
    <t>APORTE GOBERNACION</t>
  </si>
  <si>
    <t>APORTE UPRA</t>
  </si>
  <si>
    <t>Transporte aéreo 3 salidas</t>
  </si>
  <si>
    <t>-</t>
  </si>
  <si>
    <t xml:space="preserve">Construcción direccionalidad del plan
</t>
  </si>
  <si>
    <t>Fortalecimiento de capacidades</t>
  </si>
  <si>
    <t>Mapeo de actores</t>
  </si>
  <si>
    <t xml:space="preserve">Taller #1 de inducción conceptual </t>
  </si>
  <si>
    <t xml:space="preserve">Acuerdo sobre el grupo de liderazgo territorial </t>
  </si>
  <si>
    <t xml:space="preserve">Análisis de la problemática
</t>
  </si>
  <si>
    <t>Definir marco teórico, legal y conceptual</t>
  </si>
  <si>
    <t>Priorización alternativas productivas</t>
  </si>
  <si>
    <t>Elaborar linea base de ET</t>
  </si>
  <si>
    <t>Elaborar fichas de unidades de tierras</t>
  </si>
  <si>
    <t>Elaborar fichas de caracterización de TUT</t>
  </si>
  <si>
    <t>Elaborar documento final de ET</t>
  </si>
  <si>
    <t>Elaborar metadatos de producto</t>
  </si>
  <si>
    <t>Árbol de problemas (causa - efecto)</t>
  </si>
  <si>
    <t>Elementos críticos para la construcción de escenarios</t>
  </si>
  <si>
    <t>Acuerdo sobre las limitaciones y oportunidades para alcanzar el desarrollo agropecuario departamental</t>
  </si>
  <si>
    <t xml:space="preserve">Construcción de escenarios
</t>
  </si>
  <si>
    <t>Construcción de escenarios</t>
  </si>
  <si>
    <t>Modelo estructural de variables clave y fuerzas motrices</t>
  </si>
  <si>
    <t>Definición de escenario tendencial y apuesta</t>
  </si>
  <si>
    <t>Acuerdo sobre el escenario apuesta</t>
  </si>
  <si>
    <t>Formulación del plan de acción</t>
  </si>
  <si>
    <t>Definición de unidades de gestión y planificación  para el OPSPR</t>
  </si>
  <si>
    <t>Plan de acción e inversión</t>
  </si>
  <si>
    <t>Seguimiento y evaluación</t>
  </si>
  <si>
    <t xml:space="preserve">Diseño del sistema de seguimiento y evaluación </t>
  </si>
  <si>
    <t>Articulación con instrumentos de planificación</t>
  </si>
  <si>
    <t>Acuerdo sobre el plan de acción e inversión</t>
  </si>
  <si>
    <t xml:space="preserve">Definición de acuerdos estratégicos: instituciones del estado, privadas, actores sociales, cooperación internacional </t>
  </si>
  <si>
    <t>Implementación y resultados</t>
  </si>
  <si>
    <t>Ejecución de la planeación operativa, insumos, elaboración de productos, seguimiento, monitoreo</t>
  </si>
  <si>
    <t>FASES</t>
  </si>
  <si>
    <t>Memorias de inducción en temáticas UPRA y Asistencia técnica en planeación rural</t>
  </si>
  <si>
    <t xml:space="preserve">DEPARTAMENTO </t>
  </si>
  <si>
    <t>Concertar y concretar los acuerdos</t>
  </si>
  <si>
    <t>Documento que contenga el potencial de mercados agropecuarios</t>
  </si>
  <si>
    <t xml:space="preserve">acuerdo formalizado </t>
  </si>
  <si>
    <t xml:space="preserve">Documento que compile los resultados del taller de contrucción de la visión e imagen objetivo, así como los principios y valores del plan. 
 </t>
  </si>
  <si>
    <t xml:space="preserve">Actas y/o memorias de reuniones sostenidas con los soportes respectivos (listados de asistencia, actas y registro fotografico) </t>
  </si>
  <si>
    <t>Documento que contiene el análisis del sistema territorial agropecuario  que incluye  el diagnostico de las estructuras socio-productiva, socio política y administrativa y socio-cultural</t>
  </si>
  <si>
    <t>acuerdo que formaliza el POPSPR</t>
  </si>
  <si>
    <t>Análisis del Potencial de mercados agropecuarios</t>
  </si>
  <si>
    <t xml:space="preserve">Documento del pan de acción e inversión </t>
  </si>
  <si>
    <t xml:space="preserve">Estrategia deseguimiento y evaluación diseñada </t>
  </si>
  <si>
    <t xml:space="preserve">Documento que contiene el análisis de causalidad de las problematicas identificadas en el análisis del sistema territorial agropecuario </t>
  </si>
  <si>
    <t xml:space="preserve">Matriz de impacto cruzado con la respectiva calificación de expertos y documento de análisis </t>
  </si>
  <si>
    <t xml:space="preserve">Matriz que contiene los factores o Variables que explican el comportamiento de los principales problemas que se manifiestan en el territorio </t>
  </si>
  <si>
    <t>Documento que contiene la hipotesis sobre el comportamiento futuro para las variables clave (tendencial, pesimista y optimista) , con la respectiva matriz diligenciada</t>
  </si>
  <si>
    <t>Análisis  de la calificación de expertos de la matriz de probabilidad de hipotesis simple y condicionada . Combinación de posibles futuros a partir de la hipotesis y variables estimadas como probables</t>
  </si>
  <si>
    <t>Documento que contiene el análisis y planteamiento de escenarios tendencial y apuesta</t>
  </si>
  <si>
    <t xml:space="preserve">Visión ajustada acorde con el escenario apuesta.
documento que contiene la visión e imagen objetivo ajustados </t>
  </si>
  <si>
    <t xml:space="preserve">Escenarios concertados en el territorio </t>
  </si>
  <si>
    <t xml:space="preserve">Documento final escenarios concertados en el territorio </t>
  </si>
  <si>
    <t xml:space="preserve">Acuerdo formalizado </t>
  </si>
  <si>
    <t xml:space="preserve">Taller #5 Definición de problemática con los actores del territorio </t>
  </si>
  <si>
    <t xml:space="preserve">Taller #7 de escenarios y réplica en subregiones, para idenfiticar de escenarios futuros y apuesta del OPSP y definicón de compromisos en la construcción de escenarios </t>
  </si>
  <si>
    <t xml:space="preserve">Taller #8 Retroalimentación y réplica en las subregiones, para ajustar el plan </t>
  </si>
  <si>
    <t xml:space="preserve">Constitución grupo de liderazgo </t>
  </si>
  <si>
    <t xml:space="preserve">Formalización comité técnico operativo  </t>
  </si>
  <si>
    <t>Convocatoria CONSEA- Actores clave</t>
  </si>
  <si>
    <t>Taller #2 construcción de la direccionalidad el plan
(Visión e imagen objetivo
Principios y valores)</t>
  </si>
  <si>
    <t xml:space="preserve">Recopilación de información de antecedentes del desarrollo agropecuario departamental </t>
  </si>
  <si>
    <t xml:space="preserve">Definición de escalas y mecanismos de participación </t>
  </si>
  <si>
    <t xml:space="preserve">RESPONSABLE </t>
  </si>
  <si>
    <t xml:space="preserve">MODELO PLAN OPERATIVO </t>
  </si>
  <si>
    <t xml:space="preserve">Instalación comité técnico con los respectivos soportes ( Acta y registro fotografico)  </t>
  </si>
  <si>
    <t xml:space="preserve">Construcción y aporbación de plan operativo
 </t>
  </si>
  <si>
    <t>Definición de zonas de trabajo  para la formulación del POPSR</t>
  </si>
  <si>
    <t>CRONOGRAMA AÑO 1 
(Meses)</t>
  </si>
  <si>
    <t>CRONOGRAMA AÑO 2 
(Meses)</t>
  </si>
  <si>
    <t>CRONOGRAMA AÑO 3
(Meses)</t>
  </si>
  <si>
    <t>Taller #6 retroalimentación y acuerdo sobre Análisis del sistema Territorial /retroaliemntación diagnostico</t>
  </si>
  <si>
    <t xml:space="preserve">COMITÉ TECNICO/DELEGADOS </t>
  </si>
  <si>
    <t>DEPARTAMENTO/SECRETARIA DE AGRICULTURA</t>
  </si>
  <si>
    <t>CONSEA</t>
  </si>
  <si>
    <t xml:space="preserve">EQUIPO TECNICO </t>
  </si>
  <si>
    <t>EQUIPO TECNICO CON APOYO UPRA</t>
  </si>
  <si>
    <t>EQUIPO TECNICO  CON APOYO UPRA</t>
  </si>
  <si>
    <t>EQUIPO  TECNICO CON APOYO UPRA</t>
  </si>
  <si>
    <t xml:space="preserve">EQUIPO TECNICO  LIDERADO PRO PORFESIONAL PROSPECTIVA Y SOCIAL </t>
  </si>
  <si>
    <t xml:space="preserve">EQUIPO TECNICO LIDERADO POR COORDINADOR PROCESO </t>
  </si>
  <si>
    <t>DEPARTAMENTO/CONSEA</t>
  </si>
  <si>
    <t xml:space="preserve">DEPARTAMENTO/SECRETARIA DE AGRICULTURA/ CONSEA </t>
  </si>
  <si>
    <t>ORIENTACION METODOLOGICA UPRA</t>
  </si>
  <si>
    <t>Evaluación de tierras escala 1:100.000</t>
  </si>
  <si>
    <t>Elaboración de los Marcos teórico, normativo y metodológico,  compilación de instrumentos de planificación a nivel departamental</t>
  </si>
  <si>
    <t xml:space="preserve">Actas y/o memorias de Taller 3 y sus replicas en  subregiones, con el resultados de retroalimentación de la priorización de alternativas productivas con sus soportes respectivos (listados de asistencia, actas y registro fotografico) </t>
  </si>
  <si>
    <t xml:space="preserve">Actas y/o memorias de Taller #4 y sus réplicas en subregiones. Se caracterizan los usos agropecuarios,  se identifican las formas locales de producción y se  ajustan los TUT)  con los soportes respectivos (listados de asistencia, actas y registro fotografico) </t>
  </si>
  <si>
    <t>Documento con la priorización de alternativas productivas
Análisis de la potencialidad de implementación de marcas de origen y agrobiodiversidad departamental</t>
  </si>
  <si>
    <t>Identificación del sistema territorial agropecuario</t>
  </si>
  <si>
    <r>
      <rPr>
        <sz val="12"/>
        <color rgb="FFFF0000"/>
        <rFont val="Century Gothic"/>
        <family val="2"/>
      </rPr>
      <t>El análisis incluye  las siguientes temáticas: 
- priorizacion de alternativas productivas y potencial de mercados</t>
    </r>
    <r>
      <rPr>
        <sz val="12"/>
        <color theme="1"/>
        <rFont val="Century Gothic"/>
        <family val="2"/>
      </rPr>
      <t xml:space="preserve">
- evaluacion de tierras 
- </t>
    </r>
    <r>
      <rPr>
        <sz val="12"/>
        <color rgb="FFFF0000"/>
        <rFont val="Century Gothic"/>
        <family val="2"/>
      </rPr>
      <t>organización de cadenas productivas agropecuarias 
- Recurso hídrico 
- Agricutura Familiar 
- sector pecuario</t>
    </r>
    <r>
      <rPr>
        <sz val="12"/>
        <color theme="1"/>
        <rFont val="Century Gothic"/>
        <family val="2"/>
      </rPr>
      <t xml:space="preserve">
- conflictos y potencialidades de uso del territorio
</t>
    </r>
    <r>
      <rPr>
        <sz val="12"/>
        <color rgb="FFFF0000"/>
        <rFont val="Century Gothic"/>
        <family val="2"/>
      </rPr>
      <t>- Análisis de instrumentos de planificación</t>
    </r>
    <r>
      <rPr>
        <sz val="12"/>
        <color theme="1"/>
        <rFont val="Century Gothic"/>
        <family val="2"/>
      </rPr>
      <t xml:space="preserve">
- necesidades reconversión productiva
- distribucion de la propiedad rural
- análisis de tenencia de la tierra
- Mercado de tierras
</t>
    </r>
    <r>
      <rPr>
        <sz val="12"/>
        <color rgb="FFFF0000"/>
        <rFont val="Century Gothic"/>
        <family val="2"/>
      </rPr>
      <t>- Analizar componente financiero</t>
    </r>
    <r>
      <rPr>
        <sz val="12"/>
        <color theme="1"/>
        <rFont val="Century Gothic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</si>
</sst>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0.0"/>
    <numFmt numFmtId="168" formatCode="_(* #,##0_);_(* \(#,##0\);_(* &quot;-&quot;??_);_(@_)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sz val="12"/>
      <color rgb="FFFF000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25">
    <xf numFmtId="0" fontId="0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76">
    <xf numFmtId="0" fontId="0" fillId="0" borderId="0" xfId="0"/>
    <xf numFmtId="0" fontId="2" fillId="0" borderId="0" xfId="417"/>
    <xf numFmtId="0" fontId="12" fillId="4" borderId="0" xfId="417" applyFont="1" applyFill="1" applyBorder="1" applyAlignment="1">
      <alignment horizontal="center"/>
    </xf>
    <xf numFmtId="168" fontId="0" fillId="0" borderId="0" xfId="418" applyNumberFormat="1" applyFont="1"/>
    <xf numFmtId="0" fontId="12" fillId="3" borderId="1" xfId="417" applyFont="1" applyFill="1" applyBorder="1" applyAlignment="1">
      <alignment horizontal="center" vertical="center"/>
    </xf>
    <xf numFmtId="164" fontId="13" fillId="0" borderId="13" xfId="419" applyFont="1" applyBorder="1" applyAlignment="1">
      <alignment horizontal="center" vertical="center" wrapText="1"/>
    </xf>
    <xf numFmtId="0" fontId="2" fillId="5" borderId="1" xfId="417" applyFill="1" applyBorder="1"/>
    <xf numFmtId="166" fontId="0" fillId="5" borderId="1" xfId="419" applyNumberFormat="1" applyFont="1" applyFill="1" applyBorder="1"/>
    <xf numFmtId="164" fontId="0" fillId="0" borderId="14" xfId="419" applyFont="1" applyBorder="1"/>
    <xf numFmtId="164" fontId="0" fillId="0" borderId="15" xfId="419" applyFont="1" applyBorder="1"/>
    <xf numFmtId="164" fontId="0" fillId="0" borderId="16" xfId="419" applyFont="1" applyBorder="1"/>
    <xf numFmtId="164" fontId="8" fillId="6" borderId="17" xfId="419" applyFont="1" applyFill="1" applyBorder="1"/>
    <xf numFmtId="164" fontId="8" fillId="6" borderId="18" xfId="419" applyFont="1" applyFill="1" applyBorder="1"/>
    <xf numFmtId="0" fontId="14" fillId="0" borderId="21" xfId="417" applyFont="1" applyBorder="1" applyAlignment="1">
      <alignment horizontal="justify"/>
    </xf>
    <xf numFmtId="3" fontId="14" fillId="0" borderId="22" xfId="417" applyNumberFormat="1" applyFont="1" applyBorder="1" applyAlignment="1">
      <alignment horizontal="center"/>
    </xf>
    <xf numFmtId="0" fontId="14" fillId="0" borderId="23" xfId="417" applyFont="1" applyBorder="1" applyAlignment="1">
      <alignment horizontal="justify"/>
    </xf>
    <xf numFmtId="167" fontId="14" fillId="0" borderId="24" xfId="417" applyNumberFormat="1" applyFont="1" applyBorder="1" applyAlignment="1">
      <alignment horizontal="center"/>
    </xf>
    <xf numFmtId="0" fontId="12" fillId="5" borderId="1" xfId="417" applyFont="1" applyFill="1" applyBorder="1"/>
    <xf numFmtId="0" fontId="12" fillId="5" borderId="1" xfId="417" applyFont="1" applyFill="1" applyBorder="1" applyAlignment="1">
      <alignment horizontal="center"/>
    </xf>
    <xf numFmtId="166" fontId="12" fillId="5" borderId="1" xfId="417" applyNumberFormat="1" applyFont="1" applyFill="1" applyBorder="1"/>
    <xf numFmtId="0" fontId="14" fillId="0" borderId="23" xfId="417" applyFont="1" applyBorder="1"/>
    <xf numFmtId="3" fontId="2" fillId="0" borderId="24" xfId="417" applyNumberFormat="1" applyBorder="1" applyAlignment="1">
      <alignment horizontal="center"/>
    </xf>
    <xf numFmtId="0" fontId="14" fillId="0" borderId="0" xfId="417" applyFont="1"/>
    <xf numFmtId="0" fontId="15" fillId="5" borderId="1" xfId="417" applyFont="1" applyFill="1" applyBorder="1" applyAlignment="1">
      <alignment horizontal="center"/>
    </xf>
    <xf numFmtId="166" fontId="15" fillId="5" borderId="1" xfId="417" applyNumberFormat="1" applyFont="1" applyFill="1" applyBorder="1"/>
    <xf numFmtId="0" fontId="2" fillId="0" borderId="24" xfId="417" applyBorder="1" applyAlignment="1">
      <alignment horizontal="center"/>
    </xf>
    <xf numFmtId="0" fontId="14" fillId="0" borderId="25" xfId="417" applyFont="1" applyFill="1" applyBorder="1"/>
    <xf numFmtId="0" fontId="2" fillId="0" borderId="26" xfId="417" applyBorder="1" applyAlignment="1">
      <alignment horizontal="center"/>
    </xf>
    <xf numFmtId="0" fontId="2" fillId="6" borderId="1" xfId="417" applyFill="1" applyBorder="1"/>
    <xf numFmtId="166" fontId="0" fillId="6" borderId="1" xfId="419" applyNumberFormat="1" applyFont="1" applyFill="1" applyBorder="1"/>
    <xf numFmtId="0" fontId="14" fillId="0" borderId="0" xfId="417" applyFont="1" applyAlignment="1">
      <alignment horizontal="justify"/>
    </xf>
    <xf numFmtId="0" fontId="14" fillId="0" borderId="0" xfId="417" applyFont="1" applyAlignment="1"/>
    <xf numFmtId="0" fontId="14" fillId="0" borderId="0" xfId="417" applyFont="1" applyAlignment="1">
      <alignment horizontal="left"/>
    </xf>
    <xf numFmtId="0" fontId="12" fillId="6" borderId="1" xfId="417" applyFont="1" applyFill="1" applyBorder="1"/>
    <xf numFmtId="0" fontId="12" fillId="6" borderId="5" xfId="417" applyFont="1" applyFill="1" applyBorder="1"/>
    <xf numFmtId="0" fontId="2" fillId="4" borderId="1" xfId="417" applyFill="1" applyBorder="1"/>
    <xf numFmtId="166" fontId="0" fillId="4" borderId="1" xfId="419" applyNumberFormat="1" applyFont="1" applyFill="1" applyBorder="1"/>
    <xf numFmtId="164" fontId="0" fillId="4" borderId="1" xfId="419" applyFont="1" applyFill="1" applyBorder="1"/>
    <xf numFmtId="0" fontId="2" fillId="4" borderId="1" xfId="417" applyFill="1" applyBorder="1" applyAlignment="1">
      <alignment wrapText="1"/>
    </xf>
    <xf numFmtId="166" fontId="2" fillId="4" borderId="1" xfId="417" applyNumberFormat="1" applyFill="1" applyBorder="1"/>
    <xf numFmtId="0" fontId="15" fillId="4" borderId="1" xfId="417" applyFont="1" applyFill="1" applyBorder="1" applyAlignment="1">
      <alignment horizontal="center"/>
    </xf>
    <xf numFmtId="166" fontId="15" fillId="4" borderId="1" xfId="417" applyNumberFormat="1" applyFont="1" applyFill="1" applyBorder="1" applyAlignment="1">
      <alignment horizontal="center"/>
    </xf>
    <xf numFmtId="164" fontId="0" fillId="0" borderId="0" xfId="419" applyFont="1"/>
    <xf numFmtId="164" fontId="14" fillId="0" borderId="0" xfId="417" applyNumberFormat="1" applyFont="1"/>
    <xf numFmtId="9" fontId="14" fillId="0" borderId="0" xfId="420" applyFont="1"/>
    <xf numFmtId="164" fontId="14" fillId="0" borderId="0" xfId="417" applyNumberFormat="1" applyFont="1" applyAlignment="1"/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11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8" fillId="10" borderId="18" xfId="0" applyFont="1" applyFill="1" applyBorder="1" applyAlignment="1">
      <alignment horizontal="left" vertical="top" wrapText="1"/>
    </xf>
    <xf numFmtId="0" fontId="18" fillId="10" borderId="16" xfId="0" applyFont="1" applyFill="1" applyBorder="1" applyAlignment="1">
      <alignment horizontal="left" vertical="top"/>
    </xf>
    <xf numFmtId="0" fontId="18" fillId="8" borderId="16" xfId="0" applyFont="1" applyFill="1" applyBorder="1" applyAlignment="1">
      <alignment horizontal="left" vertical="top"/>
    </xf>
    <xf numFmtId="0" fontId="18" fillId="8" borderId="18" xfId="0" applyFont="1" applyFill="1" applyBorder="1" applyAlignment="1">
      <alignment horizontal="left" vertical="top"/>
    </xf>
    <xf numFmtId="0" fontId="18" fillId="9" borderId="15" xfId="0" applyFont="1" applyFill="1" applyBorder="1" applyAlignment="1">
      <alignment horizontal="left" vertical="top" wrapText="1"/>
    </xf>
    <xf numFmtId="0" fontId="18" fillId="9" borderId="16" xfId="0" applyFont="1" applyFill="1" applyBorder="1" applyAlignment="1">
      <alignment horizontal="left" vertical="top" wrapText="1"/>
    </xf>
    <xf numFmtId="0" fontId="18" fillId="9" borderId="18" xfId="0" applyFont="1" applyFill="1" applyBorder="1" applyAlignment="1">
      <alignment horizontal="left" vertical="top" wrapText="1"/>
    </xf>
    <xf numFmtId="0" fontId="18" fillId="7" borderId="13" xfId="0" applyFont="1" applyFill="1" applyBorder="1" applyAlignment="1">
      <alignment horizontal="left" vertical="top"/>
    </xf>
    <xf numFmtId="0" fontId="19" fillId="7" borderId="19" xfId="0" applyFont="1" applyFill="1" applyBorder="1" applyAlignment="1">
      <alignment horizontal="left" vertical="center" wrapText="1"/>
    </xf>
    <xf numFmtId="0" fontId="18" fillId="7" borderId="13" xfId="0" applyFont="1" applyFill="1" applyBorder="1" applyAlignment="1">
      <alignment horizontal="left" vertical="top" wrapText="1"/>
    </xf>
    <xf numFmtId="0" fontId="19" fillId="6" borderId="55" xfId="0" applyFont="1" applyFill="1" applyBorder="1" applyAlignment="1">
      <alignment horizontal="left" vertical="center"/>
    </xf>
    <xf numFmtId="0" fontId="18" fillId="10" borderId="17" xfId="0" applyFont="1" applyFill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3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/>
    </xf>
    <xf numFmtId="0" fontId="18" fillId="0" borderId="6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8" fillId="0" borderId="23" xfId="0" applyFont="1" applyBorder="1" applyAlignment="1">
      <alignment horizontal="center" vertical="top"/>
    </xf>
    <xf numFmtId="0" fontId="18" fillId="8" borderId="55" xfId="0" applyFont="1" applyFill="1" applyBorder="1" applyAlignment="1">
      <alignment horizontal="left" vertical="top" wrapText="1"/>
    </xf>
    <xf numFmtId="0" fontId="18" fillId="10" borderId="16" xfId="0" applyFont="1" applyFill="1" applyBorder="1" applyAlignment="1">
      <alignment horizontal="left" vertical="top" wrapText="1"/>
    </xf>
    <xf numFmtId="0" fontId="18" fillId="10" borderId="14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horizontal="left" vertical="top" wrapText="1"/>
    </xf>
    <xf numFmtId="0" fontId="18" fillId="4" borderId="14" xfId="0" applyFont="1" applyFill="1" applyBorder="1" applyAlignment="1">
      <alignment vertical="top" wrapText="1"/>
    </xf>
    <xf numFmtId="0" fontId="18" fillId="4" borderId="17" xfId="0" applyFont="1" applyFill="1" applyBorder="1" applyAlignment="1">
      <alignment vertical="top" wrapText="1"/>
    </xf>
    <xf numFmtId="0" fontId="18" fillId="8" borderId="27" xfId="0" applyFont="1" applyFill="1" applyBorder="1" applyAlignment="1">
      <alignment horizontal="left" vertical="top" wrapText="1"/>
    </xf>
    <xf numFmtId="0" fontId="18" fillId="8" borderId="53" xfId="0" applyFont="1" applyFill="1" applyBorder="1" applyAlignment="1">
      <alignment horizontal="left" vertical="top" wrapText="1"/>
    </xf>
    <xf numFmtId="0" fontId="18" fillId="8" borderId="33" xfId="0" applyFont="1" applyFill="1" applyBorder="1" applyAlignment="1">
      <alignment horizontal="left" vertical="top" wrapText="1"/>
    </xf>
    <xf numFmtId="0" fontId="18" fillId="8" borderId="19" xfId="0" applyFont="1" applyFill="1" applyBorder="1" applyAlignment="1">
      <alignment horizontal="left" vertical="top" wrapText="1"/>
    </xf>
    <xf numFmtId="0" fontId="18" fillId="8" borderId="14" xfId="0" applyFont="1" applyFill="1" applyBorder="1" applyAlignment="1">
      <alignment horizontal="left" vertical="top" wrapText="1"/>
    </xf>
    <xf numFmtId="0" fontId="18" fillId="8" borderId="17" xfId="0" applyFont="1" applyFill="1" applyBorder="1" applyAlignment="1">
      <alignment horizontal="left" vertical="top" wrapText="1"/>
    </xf>
    <xf numFmtId="0" fontId="18" fillId="9" borderId="17" xfId="0" applyFont="1" applyFill="1" applyBorder="1" applyAlignment="1">
      <alignment horizontal="left" vertical="top" wrapText="1"/>
    </xf>
    <xf numFmtId="0" fontId="18" fillId="7" borderId="19" xfId="0" applyFont="1" applyFill="1" applyBorder="1" applyAlignment="1">
      <alignment horizontal="left" vertical="top" wrapText="1"/>
    </xf>
    <xf numFmtId="0" fontId="19" fillId="7" borderId="15" xfId="0" applyFont="1" applyFill="1" applyBorder="1" applyAlignment="1">
      <alignment vertical="top"/>
    </xf>
    <xf numFmtId="0" fontId="19" fillId="7" borderId="18" xfId="0" applyFont="1" applyFill="1" applyBorder="1" applyAlignment="1">
      <alignment vertical="top"/>
    </xf>
    <xf numFmtId="0" fontId="19" fillId="7" borderId="66" xfId="0" applyFont="1" applyFill="1" applyBorder="1" applyAlignment="1">
      <alignment vertical="top" wrapText="1"/>
    </xf>
    <xf numFmtId="0" fontId="19" fillId="7" borderId="67" xfId="0" applyFont="1" applyFill="1" applyBorder="1" applyAlignment="1">
      <alignment vertical="top" wrapText="1"/>
    </xf>
    <xf numFmtId="0" fontId="19" fillId="9" borderId="63" xfId="0" applyFont="1" applyFill="1" applyBorder="1" applyAlignment="1">
      <alignment horizontal="left" vertical="top" wrapText="1"/>
    </xf>
    <xf numFmtId="0" fontId="19" fillId="9" borderId="5" xfId="0" applyFont="1" applyFill="1" applyBorder="1" applyAlignment="1">
      <alignment horizontal="left" vertical="top"/>
    </xf>
    <xf numFmtId="0" fontId="19" fillId="9" borderId="64" xfId="0" applyFont="1" applyFill="1" applyBorder="1" applyAlignment="1">
      <alignment horizontal="left" vertical="top"/>
    </xf>
    <xf numFmtId="0" fontId="19" fillId="9" borderId="5" xfId="0" applyFont="1" applyFill="1" applyBorder="1" applyAlignment="1">
      <alignment horizontal="left" vertical="top" wrapText="1"/>
    </xf>
    <xf numFmtId="0" fontId="19" fillId="9" borderId="64" xfId="0" applyFont="1" applyFill="1" applyBorder="1" applyAlignment="1">
      <alignment horizontal="left" vertical="top" wrapText="1"/>
    </xf>
    <xf numFmtId="0" fontId="19" fillId="9" borderId="4" xfId="0" applyFont="1" applyFill="1" applyBorder="1" applyAlignment="1">
      <alignment horizontal="left" vertical="top" wrapText="1"/>
    </xf>
    <xf numFmtId="0" fontId="19" fillId="9" borderId="7" xfId="0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18" fillId="0" borderId="40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left" vertical="top"/>
    </xf>
    <xf numFmtId="0" fontId="18" fillId="12" borderId="23" xfId="0" applyFont="1" applyFill="1" applyBorder="1" applyAlignment="1">
      <alignment horizontal="left" vertical="top"/>
    </xf>
    <xf numFmtId="0" fontId="18" fillId="0" borderId="24" xfId="0" applyFont="1" applyBorder="1" applyAlignment="1">
      <alignment horizontal="left" vertical="top"/>
    </xf>
    <xf numFmtId="0" fontId="18" fillId="0" borderId="23" xfId="0" applyFont="1" applyBorder="1" applyAlignment="1">
      <alignment horizontal="left" vertical="top"/>
    </xf>
    <xf numFmtId="0" fontId="18" fillId="0" borderId="34" xfId="0" applyFont="1" applyBorder="1" applyAlignment="1">
      <alignment horizontal="left" vertical="top"/>
    </xf>
    <xf numFmtId="0" fontId="18" fillId="0" borderId="35" xfId="0" applyFont="1" applyBorder="1" applyAlignment="1">
      <alignment horizontal="left" vertical="top"/>
    </xf>
    <xf numFmtId="0" fontId="18" fillId="0" borderId="45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/>
    </xf>
    <xf numFmtId="0" fontId="18" fillId="0" borderId="9" xfId="0" applyFont="1" applyBorder="1" applyAlignment="1">
      <alignment horizontal="center" vertical="top"/>
    </xf>
    <xf numFmtId="0" fontId="18" fillId="0" borderId="46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4" borderId="27" xfId="0" applyFont="1" applyFill="1" applyBorder="1" applyAlignment="1">
      <alignment horizontal="left" vertical="top" wrapText="1"/>
    </xf>
    <xf numFmtId="0" fontId="18" fillId="11" borderId="1" xfId="0" applyFont="1" applyFill="1" applyBorder="1" applyAlignment="1">
      <alignment horizontal="left" vertical="top"/>
    </xf>
    <xf numFmtId="0" fontId="18" fillId="12" borderId="6" xfId="0" applyFont="1" applyFill="1" applyBorder="1" applyAlignment="1">
      <alignment horizontal="left" vertical="top"/>
    </xf>
    <xf numFmtId="0" fontId="18" fillId="8" borderId="52" xfId="0" applyFont="1" applyFill="1" applyBorder="1" applyAlignment="1">
      <alignment horizontal="left" vertical="top" wrapText="1"/>
    </xf>
    <xf numFmtId="0" fontId="18" fillId="12" borderId="24" xfId="0" applyFont="1" applyFill="1" applyBorder="1" applyAlignment="1">
      <alignment horizontal="left" vertical="top"/>
    </xf>
    <xf numFmtId="0" fontId="20" fillId="4" borderId="51" xfId="0" applyFont="1" applyFill="1" applyBorder="1" applyAlignment="1">
      <alignment horizontal="left" vertical="top" wrapText="1"/>
    </xf>
    <xf numFmtId="0" fontId="18" fillId="4" borderId="48" xfId="0" applyFont="1" applyFill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/>
    </xf>
    <xf numFmtId="0" fontId="18" fillId="11" borderId="26" xfId="0" applyFont="1" applyFill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/>
    </xf>
    <xf numFmtId="0" fontId="18" fillId="10" borderId="15" xfId="0" applyFont="1" applyFill="1" applyBorder="1" applyAlignment="1">
      <alignment horizontal="left" vertical="top" wrapText="1"/>
    </xf>
    <xf numFmtId="0" fontId="18" fillId="0" borderId="38" xfId="0" applyFont="1" applyBorder="1" applyAlignment="1">
      <alignment horizontal="left" vertical="top"/>
    </xf>
    <xf numFmtId="0" fontId="18" fillId="12" borderId="40" xfId="0" applyFont="1" applyFill="1" applyBorder="1" applyAlignment="1">
      <alignment horizontal="left" vertical="top"/>
    </xf>
    <xf numFmtId="0" fontId="18" fillId="12" borderId="39" xfId="0" applyFont="1" applyFill="1" applyBorder="1" applyAlignment="1">
      <alignment horizontal="left" vertical="top"/>
    </xf>
    <xf numFmtId="0" fontId="18" fillId="0" borderId="45" xfId="0" applyFont="1" applyBorder="1" applyAlignment="1">
      <alignment horizontal="left" vertical="top"/>
    </xf>
    <xf numFmtId="0" fontId="19" fillId="7" borderId="44" xfId="0" applyFont="1" applyFill="1" applyBorder="1" applyAlignment="1">
      <alignment horizontal="left" vertical="center" wrapText="1"/>
    </xf>
    <xf numFmtId="0" fontId="18" fillId="6" borderId="60" xfId="0" applyFont="1" applyFill="1" applyBorder="1" applyAlignment="1">
      <alignment horizontal="left" vertical="top" wrapText="1"/>
    </xf>
    <xf numFmtId="0" fontId="18" fillId="0" borderId="65" xfId="0" applyFont="1" applyBorder="1" applyAlignment="1">
      <alignment horizontal="left" vertical="top"/>
    </xf>
    <xf numFmtId="0" fontId="18" fillId="0" borderId="68" xfId="0" applyFont="1" applyBorder="1" applyAlignment="1">
      <alignment horizontal="left" vertical="top"/>
    </xf>
    <xf numFmtId="0" fontId="18" fillId="0" borderId="69" xfId="0" applyFont="1" applyBorder="1" applyAlignment="1">
      <alignment horizontal="left" vertical="top"/>
    </xf>
    <xf numFmtId="0" fontId="18" fillId="0" borderId="31" xfId="0" applyFont="1" applyBorder="1" applyAlignment="1">
      <alignment horizontal="left" vertical="top"/>
    </xf>
    <xf numFmtId="0" fontId="18" fillId="0" borderId="4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59" xfId="0" applyFont="1" applyBorder="1" applyAlignment="1">
      <alignment horizontal="left" vertical="top" wrapText="1"/>
    </xf>
    <xf numFmtId="0" fontId="18" fillId="0" borderId="55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60" xfId="0" applyFont="1" applyBorder="1" applyAlignment="1">
      <alignment horizontal="left" vertical="top" wrapText="1"/>
    </xf>
    <xf numFmtId="0" fontId="18" fillId="10" borderId="43" xfId="0" applyFont="1" applyFill="1" applyBorder="1" applyAlignment="1">
      <alignment vertical="top" wrapText="1"/>
    </xf>
    <xf numFmtId="0" fontId="22" fillId="4" borderId="52" xfId="0" applyFont="1" applyFill="1" applyBorder="1" applyAlignment="1">
      <alignment horizontal="left" vertical="top" wrapText="1"/>
    </xf>
    <xf numFmtId="0" fontId="22" fillId="4" borderId="56" xfId="0" applyFont="1" applyFill="1" applyBorder="1" applyAlignment="1">
      <alignment horizontal="left" vertical="top" wrapText="1"/>
    </xf>
    <xf numFmtId="0" fontId="22" fillId="10" borderId="27" xfId="0" applyFont="1" applyFill="1" applyBorder="1" applyAlignment="1">
      <alignment horizontal="left" vertical="top" wrapText="1"/>
    </xf>
    <xf numFmtId="0" fontId="22" fillId="10" borderId="14" xfId="0" applyFont="1" applyFill="1" applyBorder="1" applyAlignment="1">
      <alignment horizontal="left" vertical="top" wrapText="1"/>
    </xf>
    <xf numFmtId="0" fontId="22" fillId="10" borderId="47" xfId="0" applyFont="1" applyFill="1" applyBorder="1" applyAlignment="1">
      <alignment vertical="center" wrapText="1"/>
    </xf>
    <xf numFmtId="0" fontId="22" fillId="10" borderId="16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/>
    </xf>
    <xf numFmtId="0" fontId="18" fillId="0" borderId="23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18" fillId="12" borderId="35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6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18" fillId="0" borderId="9" xfId="0" applyFont="1" applyFill="1" applyBorder="1" applyAlignment="1">
      <alignment horizontal="left" vertical="top"/>
    </xf>
    <xf numFmtId="0" fontId="18" fillId="0" borderId="35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left" vertical="top"/>
    </xf>
    <xf numFmtId="0" fontId="18" fillId="0" borderId="62" xfId="0" applyFont="1" applyFill="1" applyBorder="1" applyAlignment="1">
      <alignment horizontal="left" vertical="top"/>
    </xf>
    <xf numFmtId="0" fontId="18" fillId="0" borderId="38" xfId="0" applyFont="1" applyFill="1" applyBorder="1" applyAlignment="1">
      <alignment horizontal="left" vertical="top"/>
    </xf>
    <xf numFmtId="0" fontId="18" fillId="0" borderId="3" xfId="0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 vertical="top"/>
    </xf>
    <xf numFmtId="0" fontId="18" fillId="0" borderId="34" xfId="0" applyFont="1" applyFill="1" applyBorder="1" applyAlignment="1">
      <alignment horizontal="left" vertical="top"/>
    </xf>
    <xf numFmtId="0" fontId="18" fillId="0" borderId="41" xfId="0" applyFont="1" applyFill="1" applyBorder="1" applyAlignment="1">
      <alignment horizontal="left" vertical="top"/>
    </xf>
    <xf numFmtId="0" fontId="18" fillId="0" borderId="32" xfId="0" applyFont="1" applyFill="1" applyBorder="1" applyAlignment="1">
      <alignment horizontal="left" vertical="top"/>
    </xf>
    <xf numFmtId="0" fontId="18" fillId="0" borderId="69" xfId="0" applyFont="1" applyFill="1" applyBorder="1" applyAlignment="1">
      <alignment horizontal="left" vertical="top"/>
    </xf>
    <xf numFmtId="0" fontId="18" fillId="0" borderId="61" xfId="0" applyFont="1" applyFill="1" applyBorder="1" applyAlignment="1">
      <alignment horizontal="left" vertical="top"/>
    </xf>
    <xf numFmtId="0" fontId="18" fillId="13" borderId="40" xfId="0" applyFont="1" applyFill="1" applyBorder="1" applyAlignment="1">
      <alignment horizontal="left" vertical="top"/>
    </xf>
    <xf numFmtId="0" fontId="18" fillId="13" borderId="1" xfId="0" applyFont="1" applyFill="1" applyBorder="1" applyAlignment="1">
      <alignment horizontal="left" vertical="top"/>
    </xf>
    <xf numFmtId="0" fontId="18" fillId="14" borderId="1" xfId="0" applyFont="1" applyFill="1" applyBorder="1" applyAlignment="1">
      <alignment horizontal="left" vertical="top"/>
    </xf>
    <xf numFmtId="0" fontId="18" fillId="14" borderId="6" xfId="0" applyFont="1" applyFill="1" applyBorder="1" applyAlignment="1">
      <alignment horizontal="left" vertical="top"/>
    </xf>
    <xf numFmtId="0" fontId="18" fillId="14" borderId="2" xfId="0" applyFont="1" applyFill="1" applyBorder="1" applyAlignment="1">
      <alignment horizontal="left" vertical="top"/>
    </xf>
    <xf numFmtId="0" fontId="18" fillId="14" borderId="40" xfId="0" applyFont="1" applyFill="1" applyBorder="1" applyAlignment="1">
      <alignment horizontal="left" vertical="top"/>
    </xf>
    <xf numFmtId="0" fontId="18" fillId="11" borderId="2" xfId="0" applyFont="1" applyFill="1" applyBorder="1" applyAlignment="1">
      <alignment horizontal="left" vertical="top"/>
    </xf>
    <xf numFmtId="0" fontId="18" fillId="11" borderId="0" xfId="0" applyFont="1" applyFill="1" applyAlignment="1">
      <alignment horizontal="left" vertical="top"/>
    </xf>
    <xf numFmtId="0" fontId="18" fillId="14" borderId="10" xfId="0" applyFont="1" applyFill="1" applyBorder="1" applyAlignment="1">
      <alignment horizontal="left" vertical="top"/>
    </xf>
    <xf numFmtId="0" fontId="18" fillId="14" borderId="24" xfId="0" applyFont="1" applyFill="1" applyBorder="1" applyAlignment="1">
      <alignment horizontal="left" vertical="top"/>
    </xf>
    <xf numFmtId="0" fontId="18" fillId="14" borderId="9" xfId="0" applyFont="1" applyFill="1" applyBorder="1" applyAlignment="1">
      <alignment horizontal="left" vertical="top"/>
    </xf>
    <xf numFmtId="0" fontId="18" fillId="14" borderId="8" xfId="0" applyFont="1" applyFill="1" applyBorder="1" applyAlignment="1">
      <alignment horizontal="left" vertical="top"/>
    </xf>
    <xf numFmtId="0" fontId="18" fillId="14" borderId="61" xfId="0" applyFont="1" applyFill="1" applyBorder="1" applyAlignment="1">
      <alignment horizontal="left" vertical="top"/>
    </xf>
    <xf numFmtId="0" fontId="19" fillId="10" borderId="27" xfId="0" applyFont="1" applyFill="1" applyBorder="1" applyAlignment="1">
      <alignment horizontal="left" vertical="center" wrapText="1"/>
    </xf>
    <xf numFmtId="0" fontId="19" fillId="10" borderId="14" xfId="0" applyFont="1" applyFill="1" applyBorder="1" applyAlignment="1">
      <alignment horizontal="left" vertical="center" wrapText="1"/>
    </xf>
    <xf numFmtId="0" fontId="19" fillId="10" borderId="17" xfId="0" applyFont="1" applyFill="1" applyBorder="1" applyAlignment="1">
      <alignment horizontal="left" vertical="center" wrapText="1"/>
    </xf>
    <xf numFmtId="0" fontId="22" fillId="4" borderId="37" xfId="0" applyFont="1" applyFill="1" applyBorder="1" applyAlignment="1">
      <alignment horizontal="left" vertical="top" wrapText="1"/>
    </xf>
    <xf numFmtId="0" fontId="19" fillId="4" borderId="54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47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left" vertical="top" wrapText="1"/>
    </xf>
    <xf numFmtId="0" fontId="20" fillId="4" borderId="43" xfId="0" applyFont="1" applyFill="1" applyBorder="1" applyAlignment="1">
      <alignment horizontal="left" vertical="top" wrapText="1"/>
    </xf>
    <xf numFmtId="0" fontId="20" fillId="4" borderId="44" xfId="0" applyFont="1" applyFill="1" applyBorder="1" applyAlignment="1">
      <alignment horizontal="left" vertical="top" wrapText="1"/>
    </xf>
    <xf numFmtId="0" fontId="22" fillId="10" borderId="55" xfId="0" applyFont="1" applyFill="1" applyBorder="1" applyAlignment="1">
      <alignment horizontal="left" vertical="center" wrapText="1"/>
    </xf>
    <xf numFmtId="0" fontId="22" fillId="10" borderId="54" xfId="0" applyFont="1" applyFill="1" applyBorder="1" applyAlignment="1">
      <alignment horizontal="left" vertical="center" wrapText="1"/>
    </xf>
    <xf numFmtId="0" fontId="19" fillId="10" borderId="47" xfId="0" applyFont="1" applyFill="1" applyBorder="1" applyAlignment="1">
      <alignment horizontal="center" vertical="center" wrapText="1"/>
    </xf>
    <xf numFmtId="0" fontId="19" fillId="10" borderId="50" xfId="0" applyFont="1" applyFill="1" applyBorder="1" applyAlignment="1">
      <alignment horizontal="center" vertical="center" wrapText="1"/>
    </xf>
    <xf numFmtId="0" fontId="19" fillId="10" borderId="54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top"/>
    </xf>
    <xf numFmtId="0" fontId="19" fillId="7" borderId="57" xfId="0" applyFont="1" applyFill="1" applyBorder="1" applyAlignment="1">
      <alignment horizontal="center" vertical="top"/>
    </xf>
    <xf numFmtId="0" fontId="19" fillId="7" borderId="36" xfId="0" applyFont="1" applyFill="1" applyBorder="1" applyAlignment="1">
      <alignment horizontal="center" vertical="top"/>
    </xf>
    <xf numFmtId="0" fontId="19" fillId="7" borderId="44" xfId="0" applyFont="1" applyFill="1" applyBorder="1" applyAlignment="1">
      <alignment horizontal="center" vertical="top"/>
    </xf>
    <xf numFmtId="0" fontId="19" fillId="7" borderId="58" xfId="0" applyFont="1" applyFill="1" applyBorder="1" applyAlignment="1">
      <alignment horizontal="center" vertical="top"/>
    </xf>
    <xf numFmtId="0" fontId="19" fillId="7" borderId="59" xfId="0" applyFont="1" applyFill="1" applyBorder="1" applyAlignment="1">
      <alignment horizontal="center" vertical="top"/>
    </xf>
    <xf numFmtId="0" fontId="19" fillId="9" borderId="31" xfId="0" applyFont="1" applyFill="1" applyBorder="1" applyAlignment="1">
      <alignment horizontal="center" vertical="top" wrapText="1"/>
    </xf>
    <xf numFmtId="0" fontId="19" fillId="9" borderId="41" xfId="0" applyFont="1" applyFill="1" applyBorder="1" applyAlignment="1">
      <alignment horizontal="center" vertical="top" wrapText="1"/>
    </xf>
    <xf numFmtId="0" fontId="19" fillId="9" borderId="32" xfId="0" applyFont="1" applyFill="1" applyBorder="1" applyAlignment="1">
      <alignment horizontal="center" vertical="top" wrapText="1"/>
    </xf>
    <xf numFmtId="0" fontId="19" fillId="8" borderId="15" xfId="0" applyFont="1" applyFill="1" applyBorder="1" applyAlignment="1">
      <alignment horizontal="left" vertical="center"/>
    </xf>
    <xf numFmtId="0" fontId="19" fillId="8" borderId="16" xfId="0" applyFont="1" applyFill="1" applyBorder="1" applyAlignment="1">
      <alignment horizontal="left" vertical="center"/>
    </xf>
    <xf numFmtId="0" fontId="19" fillId="8" borderId="18" xfId="0" applyFont="1" applyFill="1" applyBorder="1" applyAlignment="1">
      <alignment horizontal="left" vertical="center"/>
    </xf>
    <xf numFmtId="0" fontId="19" fillId="8" borderId="15" xfId="0" applyFont="1" applyFill="1" applyBorder="1" applyAlignment="1">
      <alignment horizontal="left" vertical="center" wrapText="1"/>
    </xf>
    <xf numFmtId="0" fontId="19" fillId="8" borderId="16" xfId="0" applyFont="1" applyFill="1" applyBorder="1" applyAlignment="1">
      <alignment horizontal="left" vertical="center" wrapText="1"/>
    </xf>
    <xf numFmtId="0" fontId="19" fillId="8" borderId="18" xfId="0" applyFont="1" applyFill="1" applyBorder="1" applyAlignment="1">
      <alignment horizontal="left" vertical="center" wrapText="1"/>
    </xf>
    <xf numFmtId="0" fontId="19" fillId="8" borderId="27" xfId="0" applyFont="1" applyFill="1" applyBorder="1" applyAlignment="1">
      <alignment horizontal="left" vertical="center" wrapText="1"/>
    </xf>
    <xf numFmtId="0" fontId="19" fillId="8" borderId="14" xfId="0" applyFont="1" applyFill="1" applyBorder="1" applyAlignment="1">
      <alignment horizontal="left" vertical="center" wrapText="1"/>
    </xf>
    <xf numFmtId="0" fontId="19" fillId="8" borderId="17" xfId="0" applyFont="1" applyFill="1" applyBorder="1" applyAlignment="1">
      <alignment horizontal="left" vertical="center" wrapText="1"/>
    </xf>
    <xf numFmtId="0" fontId="18" fillId="8" borderId="55" xfId="0" applyFont="1" applyFill="1" applyBorder="1" applyAlignment="1">
      <alignment horizontal="left" vertical="center" wrapText="1"/>
    </xf>
    <xf numFmtId="0" fontId="18" fillId="8" borderId="50" xfId="0" applyFont="1" applyFill="1" applyBorder="1" applyAlignment="1">
      <alignment horizontal="left" vertical="center" wrapText="1"/>
    </xf>
    <xf numFmtId="0" fontId="18" fillId="8" borderId="55" xfId="0" applyFont="1" applyFill="1" applyBorder="1" applyAlignment="1">
      <alignment horizontal="left" vertical="top" wrapText="1"/>
    </xf>
    <xf numFmtId="0" fontId="18" fillId="8" borderId="50" xfId="0" applyFont="1" applyFill="1" applyBorder="1" applyAlignment="1">
      <alignment horizontal="left" vertical="top" wrapText="1"/>
    </xf>
    <xf numFmtId="0" fontId="18" fillId="0" borderId="50" xfId="0" applyFont="1" applyBorder="1" applyAlignment="1">
      <alignment horizontal="center" vertical="top" wrapText="1"/>
    </xf>
    <xf numFmtId="0" fontId="18" fillId="0" borderId="50" xfId="0" applyFont="1" applyBorder="1" applyAlignment="1">
      <alignment horizontal="left" vertical="top" wrapText="1"/>
    </xf>
    <xf numFmtId="0" fontId="19" fillId="9" borderId="49" xfId="0" applyFont="1" applyFill="1" applyBorder="1" applyAlignment="1">
      <alignment horizontal="center" vertical="top" wrapText="1"/>
    </xf>
    <xf numFmtId="0" fontId="19" fillId="9" borderId="55" xfId="0" applyFont="1" applyFill="1" applyBorder="1" applyAlignment="1">
      <alignment horizontal="center" vertical="top" wrapText="1"/>
    </xf>
    <xf numFmtId="0" fontId="19" fillId="9" borderId="60" xfId="0" applyFont="1" applyFill="1" applyBorder="1" applyAlignment="1">
      <alignment horizontal="center" vertical="top" wrapText="1"/>
    </xf>
    <xf numFmtId="0" fontId="19" fillId="9" borderId="15" xfId="0" applyFont="1" applyFill="1" applyBorder="1" applyAlignment="1">
      <alignment horizontal="center" vertical="top" wrapText="1"/>
    </xf>
    <xf numFmtId="0" fontId="19" fillId="9" borderId="18" xfId="0" applyFont="1" applyFill="1" applyBorder="1" applyAlignment="1">
      <alignment horizontal="center" vertical="top" wrapText="1"/>
    </xf>
    <xf numFmtId="0" fontId="19" fillId="10" borderId="54" xfId="0" applyFont="1" applyFill="1" applyBorder="1" applyAlignment="1">
      <alignment horizontal="left" vertical="center"/>
    </xf>
    <xf numFmtId="0" fontId="19" fillId="10" borderId="16" xfId="0" applyFont="1" applyFill="1" applyBorder="1" applyAlignment="1">
      <alignment horizontal="left" vertical="center"/>
    </xf>
    <xf numFmtId="0" fontId="19" fillId="10" borderId="18" xfId="0" applyFont="1" applyFill="1" applyBorder="1" applyAlignment="1">
      <alignment horizontal="left" vertical="center"/>
    </xf>
    <xf numFmtId="0" fontId="19" fillId="10" borderId="15" xfId="0" applyFont="1" applyFill="1" applyBorder="1" applyAlignment="1">
      <alignment horizontal="left" vertical="center" wrapText="1"/>
    </xf>
    <xf numFmtId="0" fontId="19" fillId="10" borderId="16" xfId="0" applyFont="1" applyFill="1" applyBorder="1" applyAlignment="1">
      <alignment horizontal="left" vertical="center" wrapText="1"/>
    </xf>
    <xf numFmtId="0" fontId="19" fillId="10" borderId="18" xfId="0" applyFont="1" applyFill="1" applyBorder="1" applyAlignment="1">
      <alignment horizontal="left" vertical="center" wrapText="1"/>
    </xf>
    <xf numFmtId="0" fontId="19" fillId="6" borderId="19" xfId="0" applyFont="1" applyFill="1" applyBorder="1" applyAlignment="1">
      <alignment horizontal="left" vertical="center"/>
    </xf>
    <xf numFmtId="0" fontId="19" fillId="6" borderId="58" xfId="0" applyFont="1" applyFill="1" applyBorder="1" applyAlignment="1">
      <alignment horizontal="left" vertical="center"/>
    </xf>
    <xf numFmtId="0" fontId="18" fillId="9" borderId="47" xfId="0" applyFont="1" applyFill="1" applyBorder="1" applyAlignment="1">
      <alignment horizontal="left" vertical="top" wrapText="1"/>
    </xf>
    <xf numFmtId="0" fontId="18" fillId="9" borderId="50" xfId="0" applyFont="1" applyFill="1" applyBorder="1" applyAlignment="1">
      <alignment horizontal="left" vertical="top" wrapText="1"/>
    </xf>
    <xf numFmtId="0" fontId="18" fillId="9" borderId="43" xfId="0" applyFont="1" applyFill="1" applyBorder="1" applyAlignment="1">
      <alignment horizontal="left" vertical="top" wrapText="1"/>
    </xf>
    <xf numFmtId="0" fontId="19" fillId="9" borderId="15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5" xfId="0" applyFont="1" applyFill="1" applyBorder="1" applyAlignment="1">
      <alignment horizontal="left" vertical="center" wrapText="1"/>
    </xf>
    <xf numFmtId="0" fontId="19" fillId="9" borderId="16" xfId="0" applyFont="1" applyFill="1" applyBorder="1" applyAlignment="1">
      <alignment horizontal="left" vertical="center" wrapText="1"/>
    </xf>
    <xf numFmtId="0" fontId="19" fillId="9" borderId="18" xfId="0" applyFont="1" applyFill="1" applyBorder="1" applyAlignment="1">
      <alignment horizontal="left" vertical="center" wrapText="1"/>
    </xf>
    <xf numFmtId="0" fontId="19" fillId="9" borderId="42" xfId="0" applyFont="1" applyFill="1" applyBorder="1" applyAlignment="1">
      <alignment horizontal="left" vertical="center" wrapText="1"/>
    </xf>
    <xf numFmtId="0" fontId="19" fillId="9" borderId="43" xfId="0" applyFont="1" applyFill="1" applyBorder="1" applyAlignment="1">
      <alignment horizontal="left" vertical="center" wrapText="1"/>
    </xf>
    <xf numFmtId="0" fontId="18" fillId="9" borderId="42" xfId="0" applyFont="1" applyFill="1" applyBorder="1" applyAlignment="1">
      <alignment horizontal="left" vertical="top" wrapText="1"/>
    </xf>
    <xf numFmtId="0" fontId="18" fillId="9" borderId="52" xfId="0" applyFont="1" applyFill="1" applyBorder="1" applyAlignment="1">
      <alignment horizontal="left" vertical="top" wrapText="1"/>
    </xf>
    <xf numFmtId="0" fontId="19" fillId="9" borderId="52" xfId="0" applyFont="1" applyFill="1" applyBorder="1" applyAlignment="1">
      <alignment horizontal="left" vertical="center" wrapText="1"/>
    </xf>
    <xf numFmtId="0" fontId="19" fillId="9" borderId="14" xfId="0" applyFont="1" applyFill="1" applyBorder="1" applyAlignment="1">
      <alignment horizontal="left" vertical="center" wrapText="1"/>
    </xf>
    <xf numFmtId="0" fontId="19" fillId="9" borderId="17" xfId="0" applyFont="1" applyFill="1" applyBorder="1" applyAlignment="1">
      <alignment horizontal="left" vertical="center" wrapText="1"/>
    </xf>
    <xf numFmtId="0" fontId="12" fillId="3" borderId="3" xfId="417" applyFont="1" applyFill="1" applyBorder="1" applyAlignment="1">
      <alignment horizontal="center" vertical="center"/>
    </xf>
    <xf numFmtId="0" fontId="12" fillId="3" borderId="9" xfId="417" applyFont="1" applyFill="1" applyBorder="1" applyAlignment="1">
      <alignment horizontal="center" vertical="center"/>
    </xf>
    <xf numFmtId="0" fontId="2" fillId="2" borderId="2" xfId="417" applyFill="1" applyBorder="1" applyAlignment="1">
      <alignment horizontal="center" vertical="center" wrapText="1"/>
    </xf>
    <xf numFmtId="0" fontId="2" fillId="2" borderId="5" xfId="417" applyFill="1" applyBorder="1" applyAlignment="1">
      <alignment horizontal="center" vertical="center" wrapText="1"/>
    </xf>
    <xf numFmtId="0" fontId="2" fillId="2" borderId="6" xfId="417" applyFill="1" applyBorder="1" applyAlignment="1">
      <alignment horizontal="center" vertical="center" wrapText="1"/>
    </xf>
    <xf numFmtId="0" fontId="12" fillId="0" borderId="19" xfId="417" applyFont="1" applyBorder="1" applyAlignment="1">
      <alignment horizontal="center"/>
    </xf>
    <xf numFmtId="0" fontId="12" fillId="0" borderId="20" xfId="417" applyFont="1" applyBorder="1" applyAlignment="1">
      <alignment horizontal="center"/>
    </xf>
    <xf numFmtId="0" fontId="13" fillId="0" borderId="19" xfId="417" applyFont="1" applyBorder="1" applyAlignment="1">
      <alignment horizontal="center"/>
    </xf>
    <xf numFmtId="0" fontId="13" fillId="0" borderId="20" xfId="417" applyFont="1" applyBorder="1" applyAlignment="1">
      <alignment horizontal="center"/>
    </xf>
    <xf numFmtId="0" fontId="14" fillId="0" borderId="27" xfId="417" applyFont="1" applyBorder="1" applyAlignment="1">
      <alignment horizontal="left"/>
    </xf>
    <xf numFmtId="0" fontId="14" fillId="0" borderId="28" xfId="417" applyFont="1" applyBorder="1" applyAlignment="1">
      <alignment horizontal="left"/>
    </xf>
    <xf numFmtId="0" fontId="14" fillId="0" borderId="14" xfId="417" applyFont="1" applyFill="1" applyBorder="1" applyAlignment="1">
      <alignment horizontal="left"/>
    </xf>
    <xf numFmtId="0" fontId="14" fillId="0" borderId="29" xfId="417" applyFont="1" applyFill="1" applyBorder="1" applyAlignment="1">
      <alignment horizontal="left"/>
    </xf>
    <xf numFmtId="0" fontId="14" fillId="0" borderId="17" xfId="417" applyFont="1" applyFill="1" applyBorder="1" applyAlignment="1">
      <alignment horizontal="left"/>
    </xf>
    <xf numFmtId="0" fontId="14" fillId="0" borderId="30" xfId="417" applyFont="1" applyFill="1" applyBorder="1" applyAlignment="1">
      <alignment horizontal="left"/>
    </xf>
    <xf numFmtId="0" fontId="2" fillId="2" borderId="2" xfId="417" applyFill="1" applyBorder="1" applyAlignment="1">
      <alignment horizontal="center" vertical="center"/>
    </xf>
    <xf numFmtId="0" fontId="2" fillId="2" borderId="5" xfId="417" applyFill="1" applyBorder="1" applyAlignment="1">
      <alignment horizontal="center" vertical="center"/>
    </xf>
    <xf numFmtId="0" fontId="2" fillId="2" borderId="6" xfId="417" applyFill="1" applyBorder="1" applyAlignment="1">
      <alignment horizontal="center" vertical="center"/>
    </xf>
    <xf numFmtId="0" fontId="15" fillId="6" borderId="2" xfId="417" applyFont="1" applyFill="1" applyBorder="1" applyAlignment="1">
      <alignment horizontal="center" vertical="center"/>
    </xf>
    <xf numFmtId="0" fontId="15" fillId="6" borderId="6" xfId="417" applyFont="1" applyFill="1" applyBorder="1" applyAlignment="1">
      <alignment horizontal="center" vertical="center"/>
    </xf>
    <xf numFmtId="166" fontId="15" fillId="6" borderId="2" xfId="417" applyNumberFormat="1" applyFont="1" applyFill="1" applyBorder="1" applyAlignment="1">
      <alignment horizontal="center" vertical="center"/>
    </xf>
    <xf numFmtId="166" fontId="15" fillId="6" borderId="6" xfId="417" applyNumberFormat="1" applyFont="1" applyFill="1" applyBorder="1" applyAlignment="1">
      <alignment horizontal="center" vertical="center"/>
    </xf>
  </cellXfs>
  <cellStyles count="425">
    <cellStyle name="Comma 2" xfId="1"/>
    <cellStyle name="Comma 2 2" xfId="2"/>
    <cellStyle name="Currency 2" xfId="3"/>
    <cellStyle name="Currency 2 2" xfId="4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406" builtinId="8" hidden="1"/>
    <cellStyle name="Hipervínculo" xfId="408" builtinId="8" hidden="1"/>
    <cellStyle name="Hipervínculo" xfId="410" builtinId="8" hidden="1"/>
    <cellStyle name="Hipervínculo" xfId="412" builtinId="8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407" builtinId="9" hidden="1"/>
    <cellStyle name="Hipervínculo visitado" xfId="409" builtinId="9" hidden="1"/>
    <cellStyle name="Hipervínculo visitado" xfId="411" builtinId="9" hidden="1"/>
    <cellStyle name="Hipervínculo visitado" xfId="413" builtinId="9" hidden="1"/>
    <cellStyle name="Millares 2" xfId="390"/>
    <cellStyle name="Millares 2 2" xfId="399"/>
    <cellStyle name="Millares 3" xfId="395"/>
    <cellStyle name="Millares 3 2" xfId="418"/>
    <cellStyle name="Millares 4" xfId="403"/>
    <cellStyle name="Millares 5" xfId="415"/>
    <cellStyle name="Millares 6" xfId="422"/>
    <cellStyle name="Moneda [0] 2" xfId="424"/>
    <cellStyle name="Moneda 2" xfId="391"/>
    <cellStyle name="Moneda 3" xfId="393"/>
    <cellStyle name="Moneda 3 2" xfId="400"/>
    <cellStyle name="Moneda 4" xfId="396"/>
    <cellStyle name="Moneda 4 2" xfId="419"/>
    <cellStyle name="Moneda 5" xfId="404"/>
    <cellStyle name="Moneda 6" xfId="416"/>
    <cellStyle name="Moneda 7" xfId="423"/>
    <cellStyle name="Normal" xfId="0" builtinId="0"/>
    <cellStyle name="Normal 2" xfId="5"/>
    <cellStyle name="Normal 2 2" xfId="6"/>
    <cellStyle name="Normal 3" xfId="389"/>
    <cellStyle name="Normal 3 2" xfId="398"/>
    <cellStyle name="Normal 4" xfId="394"/>
    <cellStyle name="Normal 4 2" xfId="417"/>
    <cellStyle name="Normal 5" xfId="402"/>
    <cellStyle name="Normal 6" xfId="414"/>
    <cellStyle name="Normal 7" xfId="421"/>
    <cellStyle name="Percent 2" xfId="7"/>
    <cellStyle name="Percent 2 2" xfId="8"/>
    <cellStyle name="Porcentaje 2" xfId="392"/>
    <cellStyle name="Porcentaje 2 2" xfId="401"/>
    <cellStyle name="Porcentaje 3" xfId="397"/>
    <cellStyle name="Porcentaje 4" xfId="405"/>
    <cellStyle name="Porcentual 2" xfId="420"/>
  </cellStyles>
  <dxfs count="0"/>
  <tableStyles count="0" defaultTableStyle="TableStyleMedium9" defaultPivotStyle="PivotStyleMedium4"/>
  <colors>
    <mruColors>
      <color rgb="FFFFFFCC"/>
      <color rgb="FF009900"/>
      <color rgb="FFFFFF99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9"/>
  <sheetViews>
    <sheetView tabSelected="1" zoomScale="57" zoomScaleNormal="57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A4" sqref="A4"/>
    </sheetView>
  </sheetViews>
  <sheetFormatPr baseColWidth="10" defaultRowHeight="17.25" x14ac:dyDescent="0.25"/>
  <cols>
    <col min="1" max="1" width="3.75" style="46" customWidth="1"/>
    <col min="2" max="2" width="4.875" style="46" customWidth="1"/>
    <col min="3" max="4" width="16.875" style="46" customWidth="1"/>
    <col min="5" max="5" width="43.375" style="46" customWidth="1"/>
    <col min="6" max="6" width="46.125" style="47" customWidth="1"/>
    <col min="7" max="7" width="7.25" style="46" customWidth="1"/>
    <col min="8" max="8" width="8" style="46" customWidth="1"/>
    <col min="9" max="9" width="5.625" style="46" customWidth="1"/>
    <col min="10" max="10" width="5" style="46" customWidth="1"/>
    <col min="11" max="11" width="5.75" style="46" customWidth="1"/>
    <col min="12" max="12" width="6" style="46" customWidth="1"/>
    <col min="13" max="13" width="5.25" style="46" customWidth="1"/>
    <col min="14" max="15" width="5.75" style="46" customWidth="1"/>
    <col min="16" max="16" width="6" style="46" customWidth="1"/>
    <col min="17" max="17" width="5.25" style="46" customWidth="1"/>
    <col min="18" max="19" width="5.75" style="46" customWidth="1"/>
    <col min="20" max="20" width="6" style="46" customWidth="1"/>
    <col min="21" max="21" width="7" style="46" customWidth="1"/>
    <col min="22" max="22" width="7.25" style="46" customWidth="1"/>
    <col min="23" max="23" width="5.75" style="46" customWidth="1"/>
    <col min="24" max="24" width="6" style="46" customWidth="1"/>
    <col min="25" max="25" width="5.25" style="46" customWidth="1"/>
    <col min="26" max="27" width="5.75" style="46" customWidth="1"/>
    <col min="28" max="28" width="6" style="46" customWidth="1"/>
    <col min="29" max="29" width="5.25" style="46" customWidth="1"/>
    <col min="30" max="31" width="5.75" style="46" customWidth="1"/>
    <col min="32" max="32" width="6" style="46" customWidth="1"/>
    <col min="33" max="33" width="7" style="46" customWidth="1"/>
    <col min="34" max="34" width="7.25" style="46" customWidth="1"/>
    <col min="35" max="35" width="33.875" style="47" customWidth="1"/>
    <col min="36" max="36" width="28.25" style="47" customWidth="1"/>
    <col min="37" max="16384" width="11" style="46"/>
  </cols>
  <sheetData>
    <row r="1" spans="2:36" ht="54" customHeight="1" thickBot="1" x14ac:dyDescent="0.3">
      <c r="B1" s="200" t="s">
        <v>144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</row>
    <row r="2" spans="2:36" ht="55.5" customHeight="1" thickBot="1" x14ac:dyDescent="0.3">
      <c r="B2" s="201" t="s">
        <v>111</v>
      </c>
      <c r="C2" s="202"/>
      <c r="D2" s="203"/>
      <c r="E2" s="86" t="s">
        <v>4</v>
      </c>
      <c r="F2" s="88" t="s">
        <v>5</v>
      </c>
      <c r="G2" s="207" t="s">
        <v>148</v>
      </c>
      <c r="H2" s="208"/>
      <c r="I2" s="208"/>
      <c r="J2" s="209"/>
      <c r="K2" s="207" t="s">
        <v>149</v>
      </c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9"/>
      <c r="W2" s="225" t="s">
        <v>150</v>
      </c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9"/>
      <c r="AI2" s="226" t="s">
        <v>143</v>
      </c>
      <c r="AJ2" s="228" t="s">
        <v>23</v>
      </c>
    </row>
    <row r="3" spans="2:36" ht="36.75" customHeight="1" thickBot="1" x14ac:dyDescent="0.3">
      <c r="B3" s="204"/>
      <c r="C3" s="205"/>
      <c r="D3" s="206"/>
      <c r="E3" s="87"/>
      <c r="F3" s="89"/>
      <c r="G3" s="90">
        <v>1</v>
      </c>
      <c r="H3" s="91">
        <v>2</v>
      </c>
      <c r="I3" s="91">
        <v>3</v>
      </c>
      <c r="J3" s="92">
        <v>4</v>
      </c>
      <c r="K3" s="90">
        <v>1</v>
      </c>
      <c r="L3" s="91">
        <v>2</v>
      </c>
      <c r="M3" s="91">
        <v>3</v>
      </c>
      <c r="N3" s="91">
        <v>4</v>
      </c>
      <c r="O3" s="93">
        <v>5</v>
      </c>
      <c r="P3" s="91">
        <v>6</v>
      </c>
      <c r="Q3" s="91">
        <v>7</v>
      </c>
      <c r="R3" s="91">
        <v>8</v>
      </c>
      <c r="S3" s="93">
        <v>9</v>
      </c>
      <c r="T3" s="93">
        <v>10</v>
      </c>
      <c r="U3" s="91">
        <v>11</v>
      </c>
      <c r="V3" s="94">
        <v>12</v>
      </c>
      <c r="W3" s="95">
        <v>1</v>
      </c>
      <c r="X3" s="91">
        <v>2</v>
      </c>
      <c r="Y3" s="91">
        <v>3</v>
      </c>
      <c r="Z3" s="91">
        <v>4</v>
      </c>
      <c r="AA3" s="93">
        <v>5</v>
      </c>
      <c r="AB3" s="91">
        <v>6</v>
      </c>
      <c r="AC3" s="91">
        <v>7</v>
      </c>
      <c r="AD3" s="91">
        <v>8</v>
      </c>
      <c r="AE3" s="93">
        <v>9</v>
      </c>
      <c r="AF3" s="93">
        <v>10</v>
      </c>
      <c r="AG3" s="91">
        <v>11</v>
      </c>
      <c r="AH3" s="96">
        <v>12</v>
      </c>
      <c r="AI3" s="227"/>
      <c r="AJ3" s="229"/>
    </row>
    <row r="4" spans="2:36" ht="57.75" customHeight="1" thickBot="1" x14ac:dyDescent="0.3">
      <c r="B4" s="186">
        <v>1</v>
      </c>
      <c r="C4" s="189" t="s">
        <v>80</v>
      </c>
      <c r="D4" s="189" t="s">
        <v>81</v>
      </c>
      <c r="E4" s="192" t="s">
        <v>138</v>
      </c>
      <c r="F4" s="113" t="s">
        <v>145</v>
      </c>
      <c r="G4" s="148"/>
      <c r="H4" s="149"/>
      <c r="I4" s="126"/>
      <c r="J4" s="100"/>
      <c r="K4" s="110"/>
      <c r="L4" s="169"/>
      <c r="M4" s="98"/>
      <c r="N4" s="98"/>
      <c r="O4" s="99"/>
      <c r="P4" s="98"/>
      <c r="Q4" s="98"/>
      <c r="R4" s="98"/>
      <c r="S4" s="99"/>
      <c r="T4" s="98"/>
      <c r="U4" s="98"/>
      <c r="V4" s="100"/>
      <c r="W4" s="106"/>
      <c r="X4" s="98"/>
      <c r="Y4" s="98"/>
      <c r="Z4" s="98"/>
      <c r="AA4" s="99"/>
      <c r="AB4" s="98"/>
      <c r="AC4" s="98"/>
      <c r="AD4" s="98"/>
      <c r="AE4" s="99"/>
      <c r="AF4" s="98"/>
      <c r="AG4" s="98"/>
      <c r="AH4" s="100"/>
      <c r="AI4" s="138" t="s">
        <v>152</v>
      </c>
      <c r="AJ4" s="138"/>
    </row>
    <row r="5" spans="2:36" ht="39" customHeight="1" thickBot="1" x14ac:dyDescent="0.3">
      <c r="B5" s="187"/>
      <c r="C5" s="190"/>
      <c r="D5" s="190"/>
      <c r="E5" s="193"/>
      <c r="F5" s="75" t="s">
        <v>146</v>
      </c>
      <c r="G5" s="150"/>
      <c r="H5" s="151"/>
      <c r="I5" s="97"/>
      <c r="J5" s="102"/>
      <c r="K5" s="103"/>
      <c r="L5" s="170"/>
      <c r="M5" s="48"/>
      <c r="N5" s="48"/>
      <c r="O5" s="48"/>
      <c r="P5" s="48"/>
      <c r="Q5" s="48"/>
      <c r="R5" s="48"/>
      <c r="S5" s="48"/>
      <c r="T5" s="48"/>
      <c r="U5" s="48"/>
      <c r="V5" s="102"/>
      <c r="W5" s="107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102"/>
      <c r="AI5" s="138" t="s">
        <v>152</v>
      </c>
      <c r="AJ5" s="66"/>
    </row>
    <row r="6" spans="2:36" ht="39" customHeight="1" thickBot="1" x14ac:dyDescent="0.3">
      <c r="B6" s="187"/>
      <c r="C6" s="190"/>
      <c r="D6" s="190"/>
      <c r="E6" s="193"/>
      <c r="F6" s="75" t="s">
        <v>147</v>
      </c>
      <c r="G6" s="150"/>
      <c r="H6" s="151"/>
      <c r="I6" s="97"/>
      <c r="J6" s="102"/>
      <c r="K6" s="103"/>
      <c r="L6" s="170"/>
      <c r="M6" s="48"/>
      <c r="N6" s="48"/>
      <c r="O6" s="48"/>
      <c r="P6" s="48"/>
      <c r="Q6" s="48"/>
      <c r="R6" s="48"/>
      <c r="S6" s="48"/>
      <c r="T6" s="48"/>
      <c r="U6" s="48"/>
      <c r="V6" s="102"/>
      <c r="W6" s="107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102"/>
      <c r="AI6" s="138" t="s">
        <v>153</v>
      </c>
      <c r="AJ6" s="66"/>
    </row>
    <row r="7" spans="2:36" ht="57" customHeight="1" thickBot="1" x14ac:dyDescent="0.3">
      <c r="B7" s="187"/>
      <c r="C7" s="190"/>
      <c r="D7" s="190"/>
      <c r="E7" s="193"/>
      <c r="F7" s="75" t="s">
        <v>141</v>
      </c>
      <c r="G7" s="150"/>
      <c r="H7" s="150"/>
      <c r="I7" s="97"/>
      <c r="J7" s="117"/>
      <c r="K7" s="103"/>
      <c r="L7" s="170"/>
      <c r="M7" s="170"/>
      <c r="N7" s="48"/>
      <c r="O7" s="48"/>
      <c r="P7" s="48"/>
      <c r="Q7" s="48"/>
      <c r="R7" s="48"/>
      <c r="S7" s="48"/>
      <c r="T7" s="48"/>
      <c r="U7" s="48"/>
      <c r="V7" s="102"/>
      <c r="W7" s="107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102"/>
      <c r="AI7" s="138" t="s">
        <v>153</v>
      </c>
      <c r="AJ7" s="66"/>
    </row>
    <row r="8" spans="2:36" ht="42.75" customHeight="1" thickBot="1" x14ac:dyDescent="0.3">
      <c r="B8" s="187"/>
      <c r="C8" s="190"/>
      <c r="D8" s="190"/>
      <c r="E8" s="193"/>
      <c r="F8" s="76" t="s">
        <v>139</v>
      </c>
      <c r="G8" s="71"/>
      <c r="H8" s="151"/>
      <c r="I8" s="170"/>
      <c r="J8" s="117"/>
      <c r="K8" s="71"/>
      <c r="L8" s="48"/>
      <c r="M8" s="48"/>
      <c r="N8" s="48"/>
      <c r="O8" s="70"/>
      <c r="P8" s="48"/>
      <c r="Q8" s="48"/>
      <c r="R8" s="48"/>
      <c r="S8" s="70"/>
      <c r="T8" s="48"/>
      <c r="U8" s="48"/>
      <c r="V8" s="102"/>
      <c r="W8" s="108"/>
      <c r="X8" s="48"/>
      <c r="Y8" s="48"/>
      <c r="Z8" s="48"/>
      <c r="AA8" s="70"/>
      <c r="AB8" s="48"/>
      <c r="AC8" s="48"/>
      <c r="AD8" s="48"/>
      <c r="AE8" s="70"/>
      <c r="AF8" s="48"/>
      <c r="AG8" s="48"/>
      <c r="AH8" s="102"/>
      <c r="AI8" s="138" t="s">
        <v>153</v>
      </c>
      <c r="AJ8" s="66"/>
    </row>
    <row r="9" spans="2:36" ht="37.5" customHeight="1" thickBot="1" x14ac:dyDescent="0.3">
      <c r="B9" s="187"/>
      <c r="C9" s="190"/>
      <c r="D9" s="190"/>
      <c r="E9" s="193"/>
      <c r="F9" s="76" t="s">
        <v>137</v>
      </c>
      <c r="G9" s="103"/>
      <c r="H9" s="151"/>
      <c r="I9" s="114"/>
      <c r="J9" s="117"/>
      <c r="K9" s="103"/>
      <c r="L9" s="171"/>
      <c r="M9" s="171"/>
      <c r="N9" s="48"/>
      <c r="O9" s="48"/>
      <c r="P9" s="48"/>
      <c r="Q9" s="48"/>
      <c r="R9" s="48"/>
      <c r="S9" s="48"/>
      <c r="T9" s="48"/>
      <c r="U9" s="48"/>
      <c r="V9" s="102"/>
      <c r="W9" s="107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102"/>
      <c r="AI9" s="138" t="s">
        <v>153</v>
      </c>
      <c r="AJ9" s="66"/>
    </row>
    <row r="10" spans="2:36" ht="58.5" customHeight="1" thickBot="1" x14ac:dyDescent="0.3">
      <c r="B10" s="187"/>
      <c r="C10" s="190"/>
      <c r="D10" s="190"/>
      <c r="E10" s="194"/>
      <c r="F10" s="77" t="s">
        <v>142</v>
      </c>
      <c r="G10" s="104"/>
      <c r="H10" s="153"/>
      <c r="I10" s="49"/>
      <c r="J10" s="152"/>
      <c r="K10" s="104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105"/>
      <c r="W10" s="10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105"/>
      <c r="AI10" s="139" t="s">
        <v>153</v>
      </c>
      <c r="AJ10" s="140"/>
    </row>
    <row r="11" spans="2:36" ht="46.5" customHeight="1" x14ac:dyDescent="0.25">
      <c r="B11" s="187"/>
      <c r="C11" s="190"/>
      <c r="D11" s="190"/>
      <c r="E11" s="185" t="s">
        <v>83</v>
      </c>
      <c r="F11" s="142" t="s">
        <v>82</v>
      </c>
      <c r="G11" s="111"/>
      <c r="H11" s="154"/>
      <c r="I11" s="115"/>
      <c r="J11" s="115"/>
      <c r="K11" s="115"/>
      <c r="L11" s="172"/>
      <c r="M11" s="172"/>
      <c r="N11" s="53"/>
      <c r="O11" s="53"/>
      <c r="P11" s="53"/>
      <c r="Q11" s="53"/>
      <c r="R11" s="53"/>
      <c r="S11" s="53"/>
      <c r="T11" s="53"/>
      <c r="U11" s="53"/>
      <c r="V11" s="112"/>
      <c r="W11" s="52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112"/>
      <c r="AI11" s="67" t="s">
        <v>153</v>
      </c>
      <c r="AJ11" s="66" t="s">
        <v>163</v>
      </c>
    </row>
    <row r="12" spans="2:36" ht="49.5" customHeight="1" x14ac:dyDescent="0.25">
      <c r="B12" s="187"/>
      <c r="C12" s="190"/>
      <c r="D12" s="190"/>
      <c r="E12" s="185"/>
      <c r="F12" s="142" t="s">
        <v>112</v>
      </c>
      <c r="G12" s="103"/>
      <c r="H12" s="48"/>
      <c r="I12" s="97"/>
      <c r="J12" s="97"/>
      <c r="K12" s="97"/>
      <c r="L12" s="48"/>
      <c r="M12" s="171"/>
      <c r="N12" s="171"/>
      <c r="O12" s="48"/>
      <c r="P12" s="48"/>
      <c r="Q12" s="48"/>
      <c r="R12" s="48"/>
      <c r="S12" s="48"/>
      <c r="T12" s="48"/>
      <c r="U12" s="48"/>
      <c r="V12" s="102"/>
      <c r="W12" s="107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102"/>
      <c r="AI12" s="67" t="s">
        <v>0</v>
      </c>
      <c r="AJ12" s="66"/>
    </row>
    <row r="13" spans="2:36" ht="81.75" customHeight="1" x14ac:dyDescent="0.25">
      <c r="B13" s="187"/>
      <c r="C13" s="190"/>
      <c r="D13" s="190"/>
      <c r="E13" s="143" t="s">
        <v>140</v>
      </c>
      <c r="F13" s="142" t="s">
        <v>117</v>
      </c>
      <c r="G13" s="103"/>
      <c r="H13" s="48"/>
      <c r="I13" s="48"/>
      <c r="J13" s="117"/>
      <c r="K13" s="117"/>
      <c r="L13" s="48"/>
      <c r="M13" s="171"/>
      <c r="N13" s="171"/>
      <c r="O13" s="114"/>
      <c r="P13" s="48"/>
      <c r="Q13" s="48"/>
      <c r="R13" s="48"/>
      <c r="S13" s="48"/>
      <c r="T13" s="48"/>
      <c r="U13" s="48"/>
      <c r="V13" s="102"/>
      <c r="W13" s="107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102"/>
      <c r="AI13" s="67" t="s">
        <v>153</v>
      </c>
      <c r="AJ13" s="66"/>
    </row>
    <row r="14" spans="2:36" ht="39.75" customHeight="1" thickBot="1" x14ac:dyDescent="0.3">
      <c r="B14" s="188"/>
      <c r="C14" s="191"/>
      <c r="D14" s="191"/>
      <c r="E14" s="118" t="s">
        <v>84</v>
      </c>
      <c r="F14" s="119" t="s">
        <v>133</v>
      </c>
      <c r="G14" s="120"/>
      <c r="H14" s="68"/>
      <c r="I14" s="155"/>
      <c r="J14" s="121"/>
      <c r="K14" s="120"/>
      <c r="L14" s="68"/>
      <c r="M14" s="173"/>
      <c r="N14" s="68"/>
      <c r="O14" s="175"/>
      <c r="P14" s="68"/>
      <c r="Q14" s="68"/>
      <c r="R14" s="68"/>
      <c r="S14" s="68"/>
      <c r="T14" s="68"/>
      <c r="U14" s="68"/>
      <c r="V14" s="122"/>
      <c r="W14" s="123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22"/>
      <c r="AI14" s="67" t="s">
        <v>154</v>
      </c>
      <c r="AJ14" s="66"/>
    </row>
    <row r="15" spans="2:36" ht="69.75" thickBot="1" x14ac:dyDescent="0.3">
      <c r="B15" s="230">
        <v>2</v>
      </c>
      <c r="C15" s="233" t="s">
        <v>85</v>
      </c>
      <c r="D15" s="182" t="s">
        <v>169</v>
      </c>
      <c r="E15" s="124" t="s">
        <v>86</v>
      </c>
      <c r="F15" s="144" t="s">
        <v>165</v>
      </c>
      <c r="G15" s="125"/>
      <c r="H15" s="98"/>
      <c r="I15" s="126"/>
      <c r="J15" s="127"/>
      <c r="K15" s="125"/>
      <c r="L15" s="174"/>
      <c r="M15" s="174"/>
      <c r="N15" s="98"/>
      <c r="O15" s="98"/>
      <c r="P15" s="98"/>
      <c r="Q15" s="98"/>
      <c r="R15" s="98"/>
      <c r="S15" s="98"/>
      <c r="T15" s="98"/>
      <c r="U15" s="98"/>
      <c r="V15" s="100"/>
      <c r="W15" s="12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100"/>
      <c r="AI15" s="67" t="s">
        <v>155</v>
      </c>
      <c r="AJ15" s="66"/>
    </row>
    <row r="16" spans="2:36" ht="122.25" customHeight="1" x14ac:dyDescent="0.25">
      <c r="B16" s="231"/>
      <c r="C16" s="234"/>
      <c r="D16" s="183"/>
      <c r="E16" s="195" t="s">
        <v>87</v>
      </c>
      <c r="F16" s="145" t="s">
        <v>168</v>
      </c>
      <c r="G16" s="103"/>
      <c r="H16" s="48"/>
      <c r="I16" s="97"/>
      <c r="J16" s="117"/>
      <c r="K16" s="103"/>
      <c r="L16" s="171"/>
      <c r="M16" s="171"/>
      <c r="N16" s="48"/>
      <c r="O16" s="48"/>
      <c r="P16" s="48"/>
      <c r="Q16" s="48"/>
      <c r="R16" s="48"/>
      <c r="S16" s="48"/>
      <c r="T16" s="48"/>
      <c r="U16" s="48"/>
      <c r="V16" s="102"/>
      <c r="W16" s="107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102"/>
      <c r="AI16" s="67" t="s">
        <v>155</v>
      </c>
      <c r="AJ16" s="66" t="s">
        <v>163</v>
      </c>
    </row>
    <row r="17" spans="2:36" ht="111" customHeight="1" x14ac:dyDescent="0.25">
      <c r="B17" s="231"/>
      <c r="C17" s="234"/>
      <c r="D17" s="183"/>
      <c r="E17" s="196"/>
      <c r="F17" s="74" t="s">
        <v>166</v>
      </c>
      <c r="G17" s="103"/>
      <c r="H17" s="48"/>
      <c r="I17" s="97"/>
      <c r="J17" s="117"/>
      <c r="K17" s="103"/>
      <c r="L17" s="48"/>
      <c r="M17" s="114"/>
      <c r="N17" s="171"/>
      <c r="O17" s="48"/>
      <c r="P17" s="48"/>
      <c r="Q17" s="48"/>
      <c r="R17" s="48"/>
      <c r="S17" s="48"/>
      <c r="T17" s="48"/>
      <c r="U17" s="48"/>
      <c r="V17" s="102"/>
      <c r="W17" s="107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102"/>
      <c r="AI17" s="67" t="s">
        <v>155</v>
      </c>
      <c r="AJ17" s="66" t="s">
        <v>163</v>
      </c>
    </row>
    <row r="18" spans="2:36" ht="69" customHeight="1" x14ac:dyDescent="0.25">
      <c r="B18" s="231"/>
      <c r="C18" s="234"/>
      <c r="D18" s="183"/>
      <c r="E18" s="146" t="s">
        <v>121</v>
      </c>
      <c r="F18" s="145" t="s">
        <v>115</v>
      </c>
      <c r="G18" s="103"/>
      <c r="H18" s="48"/>
      <c r="I18" s="97"/>
      <c r="J18" s="97"/>
      <c r="K18" s="101"/>
      <c r="L18" s="48"/>
      <c r="M18" s="48"/>
      <c r="N18" s="171"/>
      <c r="O18" s="171"/>
      <c r="P18" s="48"/>
      <c r="Q18" s="48"/>
      <c r="R18" s="48"/>
      <c r="S18" s="48"/>
      <c r="T18" s="48"/>
      <c r="U18" s="48"/>
      <c r="V18" s="102"/>
      <c r="W18" s="107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102"/>
      <c r="AI18" s="67" t="s">
        <v>157</v>
      </c>
      <c r="AJ18" s="66"/>
    </row>
    <row r="19" spans="2:36" x14ac:dyDescent="0.25">
      <c r="B19" s="231"/>
      <c r="C19" s="234"/>
      <c r="D19" s="183"/>
      <c r="E19" s="197" t="s">
        <v>164</v>
      </c>
      <c r="F19" s="73" t="s">
        <v>88</v>
      </c>
      <c r="G19" s="103"/>
      <c r="H19" s="48"/>
      <c r="I19" s="48"/>
      <c r="J19" s="151"/>
      <c r="K19" s="150"/>
      <c r="L19" s="151"/>
      <c r="M19" s="151"/>
      <c r="N19" s="171"/>
      <c r="O19" s="171"/>
      <c r="P19" s="171"/>
      <c r="Q19" s="171"/>
      <c r="R19" s="171"/>
      <c r="S19" s="171"/>
      <c r="T19" s="48"/>
      <c r="U19" s="48"/>
      <c r="V19" s="102"/>
      <c r="W19" s="107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102"/>
      <c r="AI19" s="67" t="s">
        <v>155</v>
      </c>
      <c r="AJ19" s="223" t="s">
        <v>163</v>
      </c>
    </row>
    <row r="20" spans="2:36" x14ac:dyDescent="0.25">
      <c r="B20" s="231"/>
      <c r="C20" s="234"/>
      <c r="D20" s="183"/>
      <c r="E20" s="198"/>
      <c r="F20" s="55" t="s">
        <v>89</v>
      </c>
      <c r="G20" s="103"/>
      <c r="H20" s="48"/>
      <c r="I20" s="48"/>
      <c r="J20" s="151"/>
      <c r="K20" s="150"/>
      <c r="L20" s="151"/>
      <c r="M20" s="151"/>
      <c r="N20" s="171"/>
      <c r="O20" s="171"/>
      <c r="P20" s="171"/>
      <c r="Q20" s="171"/>
      <c r="R20" s="171"/>
      <c r="S20" s="171"/>
      <c r="T20" s="48"/>
      <c r="U20" s="48"/>
      <c r="V20" s="102"/>
      <c r="W20" s="107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02"/>
      <c r="AI20" s="67" t="s">
        <v>155</v>
      </c>
      <c r="AJ20" s="223"/>
    </row>
    <row r="21" spans="2:36" ht="27" customHeight="1" x14ac:dyDescent="0.25">
      <c r="B21" s="231"/>
      <c r="C21" s="234"/>
      <c r="D21" s="183"/>
      <c r="E21" s="198"/>
      <c r="F21" s="55" t="s">
        <v>90</v>
      </c>
      <c r="G21" s="103"/>
      <c r="H21" s="48"/>
      <c r="I21" s="48"/>
      <c r="J21" s="151"/>
      <c r="K21" s="150"/>
      <c r="L21" s="151"/>
      <c r="M21" s="151"/>
      <c r="N21" s="171"/>
      <c r="O21" s="171"/>
      <c r="P21" s="171"/>
      <c r="Q21" s="171"/>
      <c r="R21" s="171"/>
      <c r="S21" s="171"/>
      <c r="T21" s="48"/>
      <c r="U21" s="48"/>
      <c r="V21" s="102"/>
      <c r="W21" s="107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102"/>
      <c r="AI21" s="67" t="s">
        <v>155</v>
      </c>
      <c r="AJ21" s="223"/>
    </row>
    <row r="22" spans="2:36" x14ac:dyDescent="0.25">
      <c r="B22" s="231"/>
      <c r="C22" s="234"/>
      <c r="D22" s="183"/>
      <c r="E22" s="198"/>
      <c r="F22" s="55" t="s">
        <v>91</v>
      </c>
      <c r="G22" s="103"/>
      <c r="H22" s="48"/>
      <c r="I22" s="48"/>
      <c r="J22" s="151"/>
      <c r="K22" s="150"/>
      <c r="L22" s="151"/>
      <c r="M22" s="151"/>
      <c r="N22" s="171"/>
      <c r="O22" s="171"/>
      <c r="P22" s="171"/>
      <c r="Q22" s="171"/>
      <c r="R22" s="171"/>
      <c r="S22" s="171"/>
      <c r="T22" s="48"/>
      <c r="U22" s="48"/>
      <c r="V22" s="102"/>
      <c r="W22" s="107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102"/>
      <c r="AI22" s="67" t="s">
        <v>155</v>
      </c>
      <c r="AJ22" s="223"/>
    </row>
    <row r="23" spans="2:36" x14ac:dyDescent="0.25">
      <c r="B23" s="231"/>
      <c r="C23" s="234"/>
      <c r="D23" s="183"/>
      <c r="E23" s="198"/>
      <c r="F23" s="55" t="s">
        <v>92</v>
      </c>
      <c r="G23" s="103"/>
      <c r="H23" s="48"/>
      <c r="I23" s="48"/>
      <c r="J23" s="151"/>
      <c r="K23" s="150"/>
      <c r="L23" s="151"/>
      <c r="M23" s="151"/>
      <c r="N23" s="171"/>
      <c r="O23" s="171"/>
      <c r="P23" s="171"/>
      <c r="Q23" s="171"/>
      <c r="R23" s="171"/>
      <c r="S23" s="171"/>
      <c r="T23" s="48"/>
      <c r="U23" s="48"/>
      <c r="V23" s="102"/>
      <c r="W23" s="107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102"/>
      <c r="AI23" s="67" t="s">
        <v>155</v>
      </c>
      <c r="AJ23" s="223"/>
    </row>
    <row r="24" spans="2:36" ht="103.5" x14ac:dyDescent="0.25">
      <c r="B24" s="231"/>
      <c r="C24" s="234"/>
      <c r="D24" s="183"/>
      <c r="E24" s="199"/>
      <c r="F24" s="74" t="s">
        <v>167</v>
      </c>
      <c r="G24" s="103"/>
      <c r="H24" s="48"/>
      <c r="I24" s="48"/>
      <c r="J24" s="156"/>
      <c r="K24" s="150"/>
      <c r="L24" s="151"/>
      <c r="M24" s="151"/>
      <c r="N24" s="114"/>
      <c r="O24" s="114"/>
      <c r="P24" s="176"/>
      <c r="Q24" s="114"/>
      <c r="R24" s="171"/>
      <c r="S24" s="171"/>
      <c r="T24" s="48"/>
      <c r="U24" s="48"/>
      <c r="V24" s="102"/>
      <c r="W24" s="107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102"/>
      <c r="AI24" s="67" t="s">
        <v>156</v>
      </c>
      <c r="AJ24" s="223"/>
    </row>
    <row r="25" spans="2:36" ht="310.5" x14ac:dyDescent="0.25">
      <c r="B25" s="231"/>
      <c r="C25" s="234"/>
      <c r="D25" s="183"/>
      <c r="E25" s="147" t="s">
        <v>119</v>
      </c>
      <c r="F25" s="141" t="s">
        <v>170</v>
      </c>
      <c r="G25" s="103"/>
      <c r="H25" s="48"/>
      <c r="I25" s="97"/>
      <c r="J25" s="117"/>
      <c r="K25" s="101"/>
      <c r="L25" s="171"/>
      <c r="M25" s="171"/>
      <c r="N25" s="171"/>
      <c r="O25" s="171"/>
      <c r="P25" s="171"/>
      <c r="Q25" s="171"/>
      <c r="R25" s="171"/>
      <c r="S25" s="171"/>
      <c r="T25" s="48"/>
      <c r="U25" s="48"/>
      <c r="V25" s="102"/>
      <c r="W25" s="107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02"/>
      <c r="AI25" s="67" t="s">
        <v>155</v>
      </c>
      <c r="AJ25" s="223"/>
    </row>
    <row r="26" spans="2:36" ht="87" customHeight="1" x14ac:dyDescent="0.25">
      <c r="B26" s="231"/>
      <c r="C26" s="234"/>
      <c r="D26" s="183"/>
      <c r="E26" s="73" t="s">
        <v>93</v>
      </c>
      <c r="F26" s="74" t="s">
        <v>124</v>
      </c>
      <c r="G26" s="103"/>
      <c r="H26" s="48"/>
      <c r="I26" s="48"/>
      <c r="J26" s="102"/>
      <c r="K26" s="103"/>
      <c r="L26" s="48"/>
      <c r="M26" s="48"/>
      <c r="N26" s="48"/>
      <c r="O26" s="48"/>
      <c r="P26" s="48"/>
      <c r="Q26" s="48"/>
      <c r="R26" s="48"/>
      <c r="S26" s="171"/>
      <c r="T26" s="151"/>
      <c r="U26" s="151"/>
      <c r="V26" s="156"/>
      <c r="W26" s="157"/>
      <c r="X26" s="151"/>
      <c r="Y26" s="151"/>
      <c r="Z26" s="151"/>
      <c r="AA26" s="151"/>
      <c r="AB26" s="151"/>
      <c r="AC26" s="48"/>
      <c r="AD26" s="48"/>
      <c r="AE26" s="48"/>
      <c r="AF26" s="48"/>
      <c r="AG26" s="48"/>
      <c r="AH26" s="102"/>
      <c r="AI26" s="67" t="s">
        <v>155</v>
      </c>
      <c r="AJ26" s="223"/>
    </row>
    <row r="27" spans="2:36" ht="63.75" customHeight="1" x14ac:dyDescent="0.25">
      <c r="B27" s="231"/>
      <c r="C27" s="234"/>
      <c r="D27" s="183"/>
      <c r="E27" s="73" t="s">
        <v>134</v>
      </c>
      <c r="F27" s="74" t="s">
        <v>118</v>
      </c>
      <c r="G27" s="103"/>
      <c r="H27" s="48"/>
      <c r="I27" s="48"/>
      <c r="J27" s="102"/>
      <c r="K27" s="103"/>
      <c r="L27" s="48"/>
      <c r="M27" s="48"/>
      <c r="N27" s="48"/>
      <c r="O27" s="48"/>
      <c r="P27" s="48"/>
      <c r="Q27" s="48"/>
      <c r="R27" s="48"/>
      <c r="S27" s="171"/>
      <c r="T27" s="151"/>
      <c r="U27" s="151"/>
      <c r="V27" s="156"/>
      <c r="W27" s="157"/>
      <c r="X27" s="151"/>
      <c r="Y27" s="151"/>
      <c r="Z27" s="151"/>
      <c r="AA27" s="151"/>
      <c r="AB27" s="151"/>
      <c r="AC27" s="48"/>
      <c r="AD27" s="48"/>
      <c r="AE27" s="48"/>
      <c r="AF27" s="48"/>
      <c r="AG27" s="48"/>
      <c r="AH27" s="102"/>
      <c r="AI27" s="67" t="s">
        <v>156</v>
      </c>
      <c r="AJ27" s="223"/>
    </row>
    <row r="28" spans="2:36" ht="88.5" customHeight="1" x14ac:dyDescent="0.25">
      <c r="B28" s="231"/>
      <c r="C28" s="234"/>
      <c r="D28" s="183"/>
      <c r="E28" s="73" t="s">
        <v>94</v>
      </c>
      <c r="F28" s="74" t="s">
        <v>126</v>
      </c>
      <c r="G28" s="103"/>
      <c r="H28" s="48"/>
      <c r="I28" s="48"/>
      <c r="J28" s="102"/>
      <c r="K28" s="103"/>
      <c r="L28" s="48"/>
      <c r="M28" s="48"/>
      <c r="N28" s="48"/>
      <c r="O28" s="48"/>
      <c r="P28" s="48"/>
      <c r="Q28" s="48"/>
      <c r="R28" s="48"/>
      <c r="S28" s="171"/>
      <c r="T28" s="171"/>
      <c r="U28" s="151"/>
      <c r="V28" s="156"/>
      <c r="W28" s="157"/>
      <c r="X28" s="151"/>
      <c r="Y28" s="151"/>
      <c r="Z28" s="151"/>
      <c r="AA28" s="151"/>
      <c r="AB28" s="151"/>
      <c r="AC28" s="48"/>
      <c r="AD28" s="48"/>
      <c r="AE28" s="48"/>
      <c r="AF28" s="48"/>
      <c r="AG28" s="48"/>
      <c r="AH28" s="102"/>
      <c r="AI28" s="67" t="s">
        <v>155</v>
      </c>
      <c r="AJ28" s="223"/>
    </row>
    <row r="29" spans="2:36" ht="72" customHeight="1" x14ac:dyDescent="0.25">
      <c r="B29" s="231"/>
      <c r="C29" s="234"/>
      <c r="D29" s="183"/>
      <c r="E29" s="73" t="s">
        <v>151</v>
      </c>
      <c r="F29" s="74" t="s">
        <v>118</v>
      </c>
      <c r="G29" s="103"/>
      <c r="H29" s="48"/>
      <c r="I29" s="48"/>
      <c r="J29" s="102"/>
      <c r="K29" s="103"/>
      <c r="L29" s="48"/>
      <c r="M29" s="48"/>
      <c r="N29" s="48"/>
      <c r="O29" s="48"/>
      <c r="P29" s="48"/>
      <c r="Q29" s="48"/>
      <c r="R29" s="48"/>
      <c r="S29" s="171"/>
      <c r="T29" s="171"/>
      <c r="U29" s="151"/>
      <c r="V29" s="156"/>
      <c r="W29" s="157"/>
      <c r="X29" s="151"/>
      <c r="Y29" s="151"/>
      <c r="Z29" s="151"/>
      <c r="AA29" s="151"/>
      <c r="AB29" s="151"/>
      <c r="AC29" s="48"/>
      <c r="AD29" s="48"/>
      <c r="AE29" s="48"/>
      <c r="AF29" s="48"/>
      <c r="AG29" s="48"/>
      <c r="AH29" s="102"/>
      <c r="AI29" s="67" t="s">
        <v>156</v>
      </c>
      <c r="AJ29" s="223"/>
    </row>
    <row r="30" spans="2:36" ht="63.75" customHeight="1" thickBot="1" x14ac:dyDescent="0.3">
      <c r="B30" s="232"/>
      <c r="C30" s="235"/>
      <c r="D30" s="184"/>
      <c r="E30" s="54" t="s">
        <v>95</v>
      </c>
      <c r="F30" s="65" t="s">
        <v>133</v>
      </c>
      <c r="G30" s="104"/>
      <c r="H30" s="49"/>
      <c r="I30" s="49"/>
      <c r="J30" s="105"/>
      <c r="K30" s="104"/>
      <c r="L30" s="49"/>
      <c r="M30" s="49"/>
      <c r="N30" s="49"/>
      <c r="O30" s="49"/>
      <c r="P30" s="49"/>
      <c r="Q30" s="49"/>
      <c r="R30" s="49"/>
      <c r="S30" s="177"/>
      <c r="T30" s="177"/>
      <c r="U30" s="153"/>
      <c r="V30" s="156"/>
      <c r="W30" s="157"/>
      <c r="X30" s="153"/>
      <c r="Y30" s="153"/>
      <c r="Z30" s="153"/>
      <c r="AA30" s="153"/>
      <c r="AB30" s="153"/>
      <c r="AC30" s="49"/>
      <c r="AD30" s="49"/>
      <c r="AE30" s="49"/>
      <c r="AF30" s="49"/>
      <c r="AG30" s="49"/>
      <c r="AH30" s="105"/>
      <c r="AI30" s="67" t="s">
        <v>155</v>
      </c>
      <c r="AJ30" s="223"/>
    </row>
    <row r="31" spans="2:36" ht="75" customHeight="1" thickBot="1" x14ac:dyDescent="0.3">
      <c r="B31" s="210">
        <v>3</v>
      </c>
      <c r="C31" s="213" t="s">
        <v>96</v>
      </c>
      <c r="D31" s="216" t="s">
        <v>97</v>
      </c>
      <c r="E31" s="72" t="s">
        <v>98</v>
      </c>
      <c r="F31" s="78" t="s">
        <v>125</v>
      </c>
      <c r="G31" s="125"/>
      <c r="H31" s="98"/>
      <c r="I31" s="98"/>
      <c r="J31" s="100"/>
      <c r="K31" s="125"/>
      <c r="L31" s="98"/>
      <c r="M31" s="98"/>
      <c r="N31" s="98"/>
      <c r="O31" s="98"/>
      <c r="P31" s="98"/>
      <c r="Q31" s="98"/>
      <c r="R31" s="98"/>
      <c r="S31" s="149"/>
      <c r="T31" s="149"/>
      <c r="U31" s="174"/>
      <c r="V31" s="149"/>
      <c r="W31" s="157"/>
      <c r="X31" s="149"/>
      <c r="Y31" s="149"/>
      <c r="Z31" s="149"/>
      <c r="AA31" s="149"/>
      <c r="AB31" s="149"/>
      <c r="AC31" s="98"/>
      <c r="AD31" s="98"/>
      <c r="AE31" s="98"/>
      <c r="AF31" s="98"/>
      <c r="AG31" s="98"/>
      <c r="AH31" s="100"/>
      <c r="AI31" s="67" t="s">
        <v>159</v>
      </c>
      <c r="AJ31" s="224" t="s">
        <v>163</v>
      </c>
    </row>
    <row r="32" spans="2:36" ht="94.5" customHeight="1" x14ac:dyDescent="0.25">
      <c r="B32" s="211"/>
      <c r="C32" s="214"/>
      <c r="D32" s="217"/>
      <c r="E32" s="219" t="s">
        <v>99</v>
      </c>
      <c r="F32" s="79" t="s">
        <v>127</v>
      </c>
      <c r="G32" s="103"/>
      <c r="H32" s="48"/>
      <c r="I32" s="48"/>
      <c r="J32" s="102"/>
      <c r="K32" s="103"/>
      <c r="L32" s="48"/>
      <c r="M32" s="48"/>
      <c r="N32" s="48"/>
      <c r="O32" s="48"/>
      <c r="P32" s="48"/>
      <c r="Q32" s="48"/>
      <c r="R32" s="48"/>
      <c r="S32" s="151"/>
      <c r="T32" s="151"/>
      <c r="U32" s="171"/>
      <c r="V32" s="178"/>
      <c r="W32" s="157"/>
      <c r="X32" s="151"/>
      <c r="Y32" s="151"/>
      <c r="Z32" s="151"/>
      <c r="AA32" s="151"/>
      <c r="AB32" s="151"/>
      <c r="AC32" s="48"/>
      <c r="AD32" s="48"/>
      <c r="AE32" s="48"/>
      <c r="AF32" s="48"/>
      <c r="AG32" s="48"/>
      <c r="AH32" s="102"/>
      <c r="AI32" s="67" t="s">
        <v>159</v>
      </c>
      <c r="AJ32" s="224"/>
    </row>
    <row r="33" spans="2:36" ht="94.5" customHeight="1" x14ac:dyDescent="0.25">
      <c r="B33" s="211"/>
      <c r="C33" s="214"/>
      <c r="D33" s="217"/>
      <c r="E33" s="220"/>
      <c r="F33" s="79" t="s">
        <v>128</v>
      </c>
      <c r="G33" s="103"/>
      <c r="H33" s="48"/>
      <c r="I33" s="48"/>
      <c r="J33" s="102"/>
      <c r="K33" s="103"/>
      <c r="L33" s="48"/>
      <c r="M33" s="48"/>
      <c r="N33" s="48"/>
      <c r="O33" s="48"/>
      <c r="P33" s="48"/>
      <c r="Q33" s="48"/>
      <c r="R33" s="48"/>
      <c r="S33" s="151"/>
      <c r="T33" s="151"/>
      <c r="U33" s="171"/>
      <c r="V33" s="178"/>
      <c r="W33" s="157"/>
      <c r="X33" s="151"/>
      <c r="Y33" s="151"/>
      <c r="Z33" s="151"/>
      <c r="AA33" s="151"/>
      <c r="AB33" s="151"/>
      <c r="AC33" s="48"/>
      <c r="AD33" s="48"/>
      <c r="AE33" s="48"/>
      <c r="AF33" s="48"/>
      <c r="AG33" s="48"/>
      <c r="AH33" s="102"/>
      <c r="AI33" s="67" t="s">
        <v>159</v>
      </c>
      <c r="AJ33" s="224"/>
    </row>
    <row r="34" spans="2:36" ht="94.5" customHeight="1" thickBot="1" x14ac:dyDescent="0.3">
      <c r="B34" s="211"/>
      <c r="C34" s="214"/>
      <c r="D34" s="217"/>
      <c r="E34" s="220"/>
      <c r="F34" s="80" t="s">
        <v>129</v>
      </c>
      <c r="G34" s="103"/>
      <c r="H34" s="48"/>
      <c r="I34" s="48"/>
      <c r="J34" s="102"/>
      <c r="K34" s="103"/>
      <c r="L34" s="48"/>
      <c r="M34" s="48"/>
      <c r="N34" s="48"/>
      <c r="O34" s="48"/>
      <c r="P34" s="48"/>
      <c r="Q34" s="48"/>
      <c r="R34" s="48"/>
      <c r="S34" s="151"/>
      <c r="T34" s="151"/>
      <c r="U34" s="171"/>
      <c r="V34" s="178"/>
      <c r="W34" s="157"/>
      <c r="X34" s="157"/>
      <c r="Y34" s="151"/>
      <c r="Z34" s="151"/>
      <c r="AA34" s="151"/>
      <c r="AB34" s="151"/>
      <c r="AC34" s="48"/>
      <c r="AD34" s="48"/>
      <c r="AE34" s="48"/>
      <c r="AF34" s="48"/>
      <c r="AG34" s="48"/>
      <c r="AH34" s="102"/>
      <c r="AI34" s="67" t="s">
        <v>159</v>
      </c>
      <c r="AJ34" s="224"/>
    </row>
    <row r="35" spans="2:36" ht="87" customHeight="1" thickBot="1" x14ac:dyDescent="0.3">
      <c r="B35" s="211"/>
      <c r="C35" s="214"/>
      <c r="D35" s="217"/>
      <c r="E35" s="221" t="s">
        <v>135</v>
      </c>
      <c r="F35" s="81" t="s">
        <v>130</v>
      </c>
      <c r="G35" s="103"/>
      <c r="H35" s="48"/>
      <c r="I35" s="48"/>
      <c r="J35" s="102"/>
      <c r="K35" s="103"/>
      <c r="L35" s="48"/>
      <c r="M35" s="48"/>
      <c r="N35" s="48"/>
      <c r="O35" s="48"/>
      <c r="P35" s="48"/>
      <c r="Q35" s="48"/>
      <c r="R35" s="48"/>
      <c r="S35" s="151"/>
      <c r="T35" s="151"/>
      <c r="U35" s="151"/>
      <c r="V35" s="156"/>
      <c r="W35" s="179"/>
      <c r="X35" s="179"/>
      <c r="Y35" s="151"/>
      <c r="Z35" s="151"/>
      <c r="AA35" s="151"/>
      <c r="AB35" s="151"/>
      <c r="AC35" s="48"/>
      <c r="AD35" s="48"/>
      <c r="AE35" s="48"/>
      <c r="AF35" s="48"/>
      <c r="AG35" s="48"/>
      <c r="AH35" s="102"/>
      <c r="AI35" s="67" t="s">
        <v>158</v>
      </c>
      <c r="AJ35" s="224"/>
    </row>
    <row r="36" spans="2:36" ht="72" customHeight="1" x14ac:dyDescent="0.25">
      <c r="B36" s="211"/>
      <c r="C36" s="214"/>
      <c r="D36" s="217"/>
      <c r="E36" s="222"/>
      <c r="F36" s="116" t="s">
        <v>118</v>
      </c>
      <c r="G36" s="103"/>
      <c r="H36" s="48"/>
      <c r="I36" s="48"/>
      <c r="J36" s="102"/>
      <c r="K36" s="103"/>
      <c r="L36" s="48"/>
      <c r="M36" s="48"/>
      <c r="N36" s="48"/>
      <c r="O36" s="48"/>
      <c r="P36" s="48"/>
      <c r="Q36" s="48"/>
      <c r="R36" s="48"/>
      <c r="S36" s="151"/>
      <c r="T36" s="151"/>
      <c r="U36" s="151"/>
      <c r="V36" s="156"/>
      <c r="W36" s="157"/>
      <c r="X36" s="179"/>
      <c r="Y36" s="179"/>
      <c r="Z36" s="114"/>
      <c r="AA36" s="151"/>
      <c r="AB36" s="151"/>
      <c r="AC36" s="48"/>
      <c r="AD36" s="48"/>
      <c r="AE36" s="48"/>
      <c r="AF36" s="48"/>
      <c r="AG36" s="48"/>
      <c r="AH36" s="102"/>
      <c r="AI36" s="67" t="s">
        <v>155</v>
      </c>
      <c r="AJ36" s="224"/>
    </row>
    <row r="37" spans="2:36" ht="59.25" customHeight="1" x14ac:dyDescent="0.25">
      <c r="B37" s="211"/>
      <c r="C37" s="214"/>
      <c r="D37" s="217"/>
      <c r="E37" s="56" t="s">
        <v>131</v>
      </c>
      <c r="F37" s="82" t="s">
        <v>132</v>
      </c>
      <c r="G37" s="103"/>
      <c r="H37" s="48"/>
      <c r="I37" s="48"/>
      <c r="J37" s="102"/>
      <c r="K37" s="103"/>
      <c r="L37" s="48"/>
      <c r="M37" s="48"/>
      <c r="N37" s="48"/>
      <c r="O37" s="48"/>
      <c r="P37" s="48"/>
      <c r="Q37" s="48"/>
      <c r="R37" s="48"/>
      <c r="S37" s="151"/>
      <c r="T37" s="151"/>
      <c r="U37" s="151"/>
      <c r="V37" s="156"/>
      <c r="W37" s="157"/>
      <c r="X37" s="171"/>
      <c r="Y37" s="179"/>
      <c r="Z37" s="114"/>
      <c r="AA37" s="151"/>
      <c r="AB37" s="151"/>
      <c r="AC37" s="48"/>
      <c r="AD37" s="48"/>
      <c r="AE37" s="48"/>
      <c r="AF37" s="48"/>
      <c r="AG37" s="48"/>
      <c r="AH37" s="102"/>
      <c r="AI37" s="67" t="s">
        <v>155</v>
      </c>
      <c r="AJ37" s="224"/>
    </row>
    <row r="38" spans="2:36" ht="32.25" customHeight="1" thickBot="1" x14ac:dyDescent="0.3">
      <c r="B38" s="212"/>
      <c r="C38" s="215"/>
      <c r="D38" s="218"/>
      <c r="E38" s="57" t="s">
        <v>100</v>
      </c>
      <c r="F38" s="83" t="s">
        <v>133</v>
      </c>
      <c r="G38" s="104"/>
      <c r="H38" s="49"/>
      <c r="I38" s="49"/>
      <c r="J38" s="105"/>
      <c r="K38" s="104"/>
      <c r="L38" s="49"/>
      <c r="M38" s="49"/>
      <c r="N38" s="49"/>
      <c r="O38" s="49"/>
      <c r="P38" s="49"/>
      <c r="Q38" s="49"/>
      <c r="R38" s="49"/>
      <c r="S38" s="153"/>
      <c r="T38" s="153"/>
      <c r="U38" s="153"/>
      <c r="V38" s="158"/>
      <c r="W38" s="159"/>
      <c r="X38" s="173"/>
      <c r="Y38" s="180"/>
      <c r="Z38" s="175"/>
      <c r="AA38" s="155"/>
      <c r="AB38" s="155"/>
      <c r="AC38" s="68"/>
      <c r="AD38" s="68"/>
      <c r="AE38" s="68"/>
      <c r="AF38" s="68"/>
      <c r="AG38" s="68"/>
      <c r="AH38" s="122"/>
      <c r="AI38" s="67" t="s">
        <v>113</v>
      </c>
      <c r="AJ38" s="224"/>
    </row>
    <row r="39" spans="2:36" ht="41.25" customHeight="1" x14ac:dyDescent="0.25">
      <c r="B39" s="241">
        <v>4</v>
      </c>
      <c r="C39" s="244" t="s">
        <v>101</v>
      </c>
      <c r="D39" s="247" t="s">
        <v>103</v>
      </c>
      <c r="E39" s="58" t="s">
        <v>102</v>
      </c>
      <c r="F39" s="249" t="s">
        <v>122</v>
      </c>
      <c r="G39" s="125"/>
      <c r="H39" s="98"/>
      <c r="I39" s="98"/>
      <c r="J39" s="100"/>
      <c r="K39" s="125"/>
      <c r="L39" s="98"/>
      <c r="M39" s="98"/>
      <c r="N39" s="98"/>
      <c r="O39" s="98"/>
      <c r="P39" s="98"/>
      <c r="Q39" s="98"/>
      <c r="R39" s="98"/>
      <c r="S39" s="149"/>
      <c r="T39" s="149"/>
      <c r="U39" s="149"/>
      <c r="V39" s="160"/>
      <c r="W39" s="161"/>
      <c r="X39" s="149"/>
      <c r="Y39" s="149"/>
      <c r="Z39" s="174"/>
      <c r="AA39" s="174"/>
      <c r="AB39" s="149"/>
      <c r="AC39" s="98"/>
      <c r="AD39" s="98"/>
      <c r="AE39" s="98"/>
      <c r="AF39" s="98"/>
      <c r="AG39" s="98"/>
      <c r="AH39" s="100"/>
      <c r="AI39" s="67" t="s">
        <v>160</v>
      </c>
      <c r="AJ39" s="66"/>
    </row>
    <row r="40" spans="2:36" ht="40.5" customHeight="1" x14ac:dyDescent="0.25">
      <c r="B40" s="242"/>
      <c r="C40" s="245"/>
      <c r="D40" s="248"/>
      <c r="E40" s="59" t="s">
        <v>103</v>
      </c>
      <c r="F40" s="250"/>
      <c r="G40" s="103"/>
      <c r="H40" s="48"/>
      <c r="I40" s="48"/>
      <c r="J40" s="102"/>
      <c r="K40" s="103"/>
      <c r="L40" s="48"/>
      <c r="M40" s="48"/>
      <c r="N40" s="48"/>
      <c r="O40" s="48"/>
      <c r="P40" s="48"/>
      <c r="Q40" s="48"/>
      <c r="R40" s="48"/>
      <c r="S40" s="151"/>
      <c r="T40" s="151"/>
      <c r="U40" s="151"/>
      <c r="V40" s="162"/>
      <c r="W40" s="150"/>
      <c r="X40" s="151"/>
      <c r="Y40" s="151"/>
      <c r="Z40" s="171"/>
      <c r="AA40" s="171"/>
      <c r="AB40" s="151"/>
      <c r="AC40" s="48"/>
      <c r="AD40" s="48"/>
      <c r="AE40" s="48"/>
      <c r="AF40" s="48"/>
      <c r="AG40" s="48"/>
      <c r="AH40" s="102"/>
      <c r="AI40" s="67" t="s">
        <v>160</v>
      </c>
      <c r="AJ40" s="66"/>
    </row>
    <row r="41" spans="2:36" ht="34.5" customHeight="1" x14ac:dyDescent="0.25">
      <c r="B41" s="242"/>
      <c r="C41" s="245"/>
      <c r="D41" s="248"/>
      <c r="E41" s="238" t="s">
        <v>136</v>
      </c>
      <c r="F41" s="240" t="s">
        <v>118</v>
      </c>
      <c r="G41" s="103"/>
      <c r="H41" s="48"/>
      <c r="I41" s="48"/>
      <c r="J41" s="102"/>
      <c r="K41" s="103"/>
      <c r="L41" s="48"/>
      <c r="M41" s="48"/>
      <c r="N41" s="48"/>
      <c r="O41" s="48"/>
      <c r="P41" s="48"/>
      <c r="Q41" s="48"/>
      <c r="R41" s="48"/>
      <c r="S41" s="151"/>
      <c r="T41" s="151"/>
      <c r="U41" s="151"/>
      <c r="V41" s="162"/>
      <c r="W41" s="150"/>
      <c r="X41" s="151"/>
      <c r="Y41" s="151"/>
      <c r="Z41" s="151"/>
      <c r="AA41" s="171"/>
      <c r="AB41" s="114"/>
      <c r="AC41" s="48"/>
      <c r="AD41" s="48"/>
      <c r="AE41" s="48"/>
      <c r="AF41" s="48"/>
      <c r="AG41" s="48"/>
      <c r="AH41" s="102"/>
      <c r="AI41" s="67" t="s">
        <v>160</v>
      </c>
      <c r="AJ41" s="66"/>
    </row>
    <row r="42" spans="2:36" ht="52.5" customHeight="1" thickBot="1" x14ac:dyDescent="0.3">
      <c r="B42" s="242"/>
      <c r="C42" s="245"/>
      <c r="D42" s="248"/>
      <c r="E42" s="239"/>
      <c r="F42" s="240"/>
      <c r="G42" s="103"/>
      <c r="H42" s="48"/>
      <c r="I42" s="48"/>
      <c r="J42" s="102"/>
      <c r="K42" s="103"/>
      <c r="L42" s="48"/>
      <c r="M42" s="48"/>
      <c r="N42" s="48"/>
      <c r="O42" s="48"/>
      <c r="P42" s="48"/>
      <c r="Q42" s="48"/>
      <c r="R42" s="48"/>
      <c r="S42" s="151"/>
      <c r="T42" s="151"/>
      <c r="U42" s="151"/>
      <c r="V42" s="162"/>
      <c r="W42" s="150"/>
      <c r="X42" s="151"/>
      <c r="Y42" s="151"/>
      <c r="Z42" s="151"/>
      <c r="AA42" s="171"/>
      <c r="AB42" s="171"/>
      <c r="AC42" s="48"/>
      <c r="AD42" s="48"/>
      <c r="AE42" s="48"/>
      <c r="AF42" s="48"/>
      <c r="AG42" s="48"/>
      <c r="AH42" s="102"/>
      <c r="AI42" s="67" t="s">
        <v>160</v>
      </c>
      <c r="AJ42" s="66"/>
    </row>
    <row r="43" spans="2:36" ht="35.25" customHeight="1" x14ac:dyDescent="0.25">
      <c r="B43" s="242"/>
      <c r="C43" s="245"/>
      <c r="D43" s="251" t="s">
        <v>104</v>
      </c>
      <c r="E43" s="58" t="s">
        <v>105</v>
      </c>
      <c r="F43" s="249" t="s">
        <v>123</v>
      </c>
      <c r="G43" s="103"/>
      <c r="H43" s="48"/>
      <c r="I43" s="48"/>
      <c r="J43" s="102"/>
      <c r="K43" s="103"/>
      <c r="L43" s="48"/>
      <c r="M43" s="48"/>
      <c r="N43" s="48"/>
      <c r="O43" s="48"/>
      <c r="P43" s="48"/>
      <c r="Q43" s="48"/>
      <c r="R43" s="48"/>
      <c r="S43" s="151"/>
      <c r="T43" s="151"/>
      <c r="U43" s="151"/>
      <c r="V43" s="162"/>
      <c r="W43" s="150"/>
      <c r="X43" s="151"/>
      <c r="Y43" s="151"/>
      <c r="Z43" s="151"/>
      <c r="AA43" s="151"/>
      <c r="AB43" s="171"/>
      <c r="AC43" s="171"/>
      <c r="AD43" s="171"/>
      <c r="AE43" s="48"/>
      <c r="AF43" s="48"/>
      <c r="AG43" s="48"/>
      <c r="AH43" s="102"/>
      <c r="AI43" s="67" t="s">
        <v>160</v>
      </c>
      <c r="AJ43" s="66"/>
    </row>
    <row r="44" spans="2:36" ht="39" customHeight="1" x14ac:dyDescent="0.25">
      <c r="B44" s="242"/>
      <c r="C44" s="245"/>
      <c r="D44" s="252"/>
      <c r="E44" s="59" t="s">
        <v>106</v>
      </c>
      <c r="F44" s="250"/>
      <c r="G44" s="103"/>
      <c r="H44" s="48"/>
      <c r="I44" s="48"/>
      <c r="J44" s="102"/>
      <c r="K44" s="103"/>
      <c r="L44" s="48"/>
      <c r="M44" s="48"/>
      <c r="N44" s="48"/>
      <c r="O44" s="48"/>
      <c r="P44" s="48"/>
      <c r="Q44" s="48"/>
      <c r="R44" s="48"/>
      <c r="S44" s="151"/>
      <c r="T44" s="151"/>
      <c r="U44" s="151"/>
      <c r="V44" s="162"/>
      <c r="W44" s="150"/>
      <c r="X44" s="151"/>
      <c r="Y44" s="151"/>
      <c r="Z44" s="151"/>
      <c r="AA44" s="151"/>
      <c r="AB44" s="171"/>
      <c r="AC44" s="171"/>
      <c r="AD44" s="171"/>
      <c r="AE44" s="48"/>
      <c r="AF44" s="48"/>
      <c r="AG44" s="48"/>
      <c r="AH44" s="102"/>
      <c r="AI44" s="67" t="s">
        <v>160</v>
      </c>
      <c r="AJ44" s="66"/>
    </row>
    <row r="45" spans="2:36" ht="56.25" customHeight="1" thickBot="1" x14ac:dyDescent="0.3">
      <c r="B45" s="243"/>
      <c r="C45" s="246"/>
      <c r="D45" s="253"/>
      <c r="E45" s="60" t="s">
        <v>107</v>
      </c>
      <c r="F45" s="84" t="s">
        <v>116</v>
      </c>
      <c r="G45" s="104"/>
      <c r="H45" s="49"/>
      <c r="I45" s="49"/>
      <c r="J45" s="105"/>
      <c r="K45" s="104"/>
      <c r="L45" s="49"/>
      <c r="M45" s="49"/>
      <c r="N45" s="49"/>
      <c r="O45" s="49"/>
      <c r="P45" s="49"/>
      <c r="Q45" s="49"/>
      <c r="R45" s="49"/>
      <c r="S45" s="153"/>
      <c r="T45" s="153"/>
      <c r="U45" s="153"/>
      <c r="V45" s="163"/>
      <c r="W45" s="164"/>
      <c r="X45" s="153"/>
      <c r="Y45" s="153"/>
      <c r="Z45" s="153"/>
      <c r="AA45" s="153"/>
      <c r="AB45" s="177"/>
      <c r="AC45" s="177"/>
      <c r="AD45" s="177"/>
      <c r="AE45" s="177"/>
      <c r="AF45" s="49"/>
      <c r="AG45" s="49"/>
      <c r="AH45" s="105"/>
      <c r="AI45" s="67" t="s">
        <v>160</v>
      </c>
      <c r="AJ45" s="66"/>
    </row>
    <row r="46" spans="2:36" ht="85.5" customHeight="1" thickBot="1" x14ac:dyDescent="0.3">
      <c r="B46" s="61">
        <v>5</v>
      </c>
      <c r="C46" s="129" t="s">
        <v>1</v>
      </c>
      <c r="D46" s="62" t="s">
        <v>114</v>
      </c>
      <c r="E46" s="63" t="s">
        <v>108</v>
      </c>
      <c r="F46" s="85" t="s">
        <v>120</v>
      </c>
      <c r="G46" s="134"/>
      <c r="H46" s="135"/>
      <c r="I46" s="135"/>
      <c r="J46" s="136"/>
      <c r="K46" s="134"/>
      <c r="L46" s="135"/>
      <c r="M46" s="135"/>
      <c r="N46" s="135"/>
      <c r="O46" s="135"/>
      <c r="P46" s="135"/>
      <c r="Q46" s="135"/>
      <c r="R46" s="135"/>
      <c r="S46" s="165"/>
      <c r="T46" s="165"/>
      <c r="U46" s="165"/>
      <c r="V46" s="166"/>
      <c r="W46" s="167"/>
      <c r="X46" s="168"/>
      <c r="Y46" s="168"/>
      <c r="Z46" s="168"/>
      <c r="AA46" s="153"/>
      <c r="AB46" s="153"/>
      <c r="AC46" s="69"/>
      <c r="AD46" s="181"/>
      <c r="AE46" s="181"/>
      <c r="AF46" s="181"/>
      <c r="AG46" s="181"/>
      <c r="AH46" s="132"/>
      <c r="AI46" s="67" t="s">
        <v>161</v>
      </c>
      <c r="AJ46" s="66"/>
    </row>
    <row r="47" spans="2:36" ht="60.75" customHeight="1" thickBot="1" x14ac:dyDescent="0.3">
      <c r="B47" s="64">
        <v>6</v>
      </c>
      <c r="C47" s="236" t="s">
        <v>109</v>
      </c>
      <c r="D47" s="237"/>
      <c r="E47" s="130" t="s">
        <v>110</v>
      </c>
      <c r="F47" s="130"/>
      <c r="G47" s="131"/>
      <c r="H47" s="69"/>
      <c r="I47" s="69"/>
      <c r="J47" s="132"/>
      <c r="K47" s="131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132"/>
      <c r="W47" s="133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132"/>
      <c r="AI47" s="137" t="s">
        <v>162</v>
      </c>
      <c r="AJ47" s="140"/>
    </row>
    <row r="48" spans="2:36" ht="85.5" customHeight="1" x14ac:dyDescent="0.25"/>
    <row r="49" spans="2:32" s="51" customFormat="1" x14ac:dyDescent="0.25">
      <c r="B49" s="46"/>
      <c r="C49" s="46"/>
      <c r="D49" s="50"/>
      <c r="E49" s="50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</sheetData>
  <mergeCells count="33">
    <mergeCell ref="C47:D47"/>
    <mergeCell ref="E41:E42"/>
    <mergeCell ref="F41:F42"/>
    <mergeCell ref="B39:B45"/>
    <mergeCell ref="C39:C45"/>
    <mergeCell ref="D39:D42"/>
    <mergeCell ref="F39:F40"/>
    <mergeCell ref="D43:D45"/>
    <mergeCell ref="F43:F44"/>
    <mergeCell ref="B1:AJ1"/>
    <mergeCell ref="B2:D3"/>
    <mergeCell ref="G2:J2"/>
    <mergeCell ref="B31:B38"/>
    <mergeCell ref="C31:C38"/>
    <mergeCell ref="D31:D38"/>
    <mergeCell ref="E32:E34"/>
    <mergeCell ref="E35:E36"/>
    <mergeCell ref="AJ19:AJ30"/>
    <mergeCell ref="AJ31:AJ38"/>
    <mergeCell ref="K2:V2"/>
    <mergeCell ref="W2:AH2"/>
    <mergeCell ref="AI2:AI3"/>
    <mergeCell ref="AJ2:AJ3"/>
    <mergeCell ref="B15:B30"/>
    <mergeCell ref="C15:C30"/>
    <mergeCell ref="D15:D30"/>
    <mergeCell ref="E11:E12"/>
    <mergeCell ref="B4:B14"/>
    <mergeCell ref="C4:C14"/>
    <mergeCell ref="D4:D14"/>
    <mergeCell ref="E4:E10"/>
    <mergeCell ref="E16:E17"/>
    <mergeCell ref="E19:E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1"/>
  <sheetViews>
    <sheetView zoomScale="80" zoomScaleNormal="80" workbookViewId="0">
      <selection activeCell="F34" sqref="F34"/>
    </sheetView>
  </sheetViews>
  <sheetFormatPr baseColWidth="10" defaultRowHeight="15" x14ac:dyDescent="0.25"/>
  <cols>
    <col min="1" max="2" width="11" style="1"/>
    <col min="3" max="3" width="23.875" style="1" customWidth="1"/>
    <col min="4" max="4" width="11" style="1"/>
    <col min="5" max="5" width="22.625" style="1" customWidth="1"/>
    <col min="6" max="6" width="17.625" style="1" customWidth="1"/>
    <col min="7" max="7" width="11" style="1"/>
    <col min="8" max="8" width="25.5" style="1" customWidth="1"/>
    <col min="9" max="9" width="18.875" style="1" customWidth="1"/>
    <col min="10" max="16384" width="11" style="1"/>
  </cols>
  <sheetData>
    <row r="2" spans="1:10" ht="16.5" thickBot="1" x14ac:dyDescent="0.3">
      <c r="C2" s="2" t="s">
        <v>6</v>
      </c>
      <c r="E2" s="1" t="s">
        <v>24</v>
      </c>
      <c r="F2" s="3" t="s">
        <v>25</v>
      </c>
      <c r="H2" s="1" t="s">
        <v>26</v>
      </c>
    </row>
    <row r="3" spans="1:10" ht="15.75" thickBot="1" x14ac:dyDescent="0.3">
      <c r="A3" s="254" t="s">
        <v>7</v>
      </c>
      <c r="B3" s="255"/>
      <c r="C3" s="4" t="s">
        <v>8</v>
      </c>
      <c r="D3" s="4" t="s">
        <v>9</v>
      </c>
      <c r="E3" s="4" t="s">
        <v>27</v>
      </c>
      <c r="F3" s="4" t="s">
        <v>28</v>
      </c>
      <c r="H3" s="5" t="s">
        <v>5</v>
      </c>
      <c r="I3" s="5" t="s">
        <v>10</v>
      </c>
    </row>
    <row r="4" spans="1:10" ht="15" customHeight="1" x14ac:dyDescent="0.25">
      <c r="A4" s="256" t="s">
        <v>11</v>
      </c>
      <c r="B4" s="256" t="s">
        <v>12</v>
      </c>
      <c r="C4" s="6" t="s">
        <v>29</v>
      </c>
      <c r="D4" s="6">
        <v>1</v>
      </c>
      <c r="E4" s="7">
        <v>6500000</v>
      </c>
      <c r="F4" s="7">
        <f>+E4*D4</f>
        <v>6500000</v>
      </c>
      <c r="H4" s="8" t="s">
        <v>13</v>
      </c>
      <c r="I4" s="9">
        <f>+F16</f>
        <v>500500000</v>
      </c>
    </row>
    <row r="5" spans="1:10" ht="15.75" x14ac:dyDescent="0.25">
      <c r="A5" s="257"/>
      <c r="B5" s="257"/>
      <c r="C5" s="6" t="s">
        <v>30</v>
      </c>
      <c r="D5" s="6">
        <v>2</v>
      </c>
      <c r="E5" s="7">
        <v>5500000</v>
      </c>
      <c r="F5" s="7">
        <f t="shared" ref="F5:F14" si="0">+E5*D5</f>
        <v>11000000</v>
      </c>
      <c r="H5" s="8" t="s">
        <v>31</v>
      </c>
      <c r="I5" s="10">
        <f>+F29+F36</f>
        <v>93904000</v>
      </c>
    </row>
    <row r="6" spans="1:10" ht="15.75" x14ac:dyDescent="0.25">
      <c r="A6" s="257"/>
      <c r="B6" s="257"/>
      <c r="C6" s="6" t="s">
        <v>32</v>
      </c>
      <c r="D6" s="6">
        <v>1</v>
      </c>
      <c r="E6" s="7">
        <v>5500000</v>
      </c>
      <c r="F6" s="7">
        <f t="shared" si="0"/>
        <v>5500000</v>
      </c>
      <c r="H6" s="8" t="s">
        <v>33</v>
      </c>
      <c r="I6" s="10"/>
    </row>
    <row r="7" spans="1:10" ht="15.75" x14ac:dyDescent="0.25">
      <c r="A7" s="257"/>
      <c r="B7" s="257"/>
      <c r="C7" s="6" t="s">
        <v>34</v>
      </c>
      <c r="D7" s="6">
        <v>1</v>
      </c>
      <c r="E7" s="7">
        <v>5500000</v>
      </c>
      <c r="F7" s="7">
        <f t="shared" si="0"/>
        <v>5500000</v>
      </c>
      <c r="H7" s="8" t="s">
        <v>3</v>
      </c>
      <c r="I7" s="10">
        <f>+I4+I5+I6</f>
        <v>594404000</v>
      </c>
    </row>
    <row r="8" spans="1:10" ht="15.75" x14ac:dyDescent="0.25">
      <c r="A8" s="257"/>
      <c r="B8" s="257"/>
      <c r="C8" s="6" t="s">
        <v>35</v>
      </c>
      <c r="D8" s="6">
        <v>1</v>
      </c>
      <c r="E8" s="7">
        <v>5500000</v>
      </c>
      <c r="F8" s="7">
        <f t="shared" si="0"/>
        <v>5500000</v>
      </c>
      <c r="H8" s="8" t="s">
        <v>14</v>
      </c>
      <c r="I8" s="10"/>
    </row>
    <row r="9" spans="1:10" ht="15.75" x14ac:dyDescent="0.25">
      <c r="A9" s="257"/>
      <c r="B9" s="257"/>
      <c r="C9" s="6" t="s">
        <v>36</v>
      </c>
      <c r="D9" s="6">
        <v>2</v>
      </c>
      <c r="E9" s="7">
        <v>5500000</v>
      </c>
      <c r="F9" s="7">
        <f t="shared" si="0"/>
        <v>11000000</v>
      </c>
      <c r="H9" s="8" t="s">
        <v>15</v>
      </c>
      <c r="I9" s="10"/>
    </row>
    <row r="10" spans="1:10" ht="16.5" thickBot="1" x14ac:dyDescent="0.3">
      <c r="A10" s="257"/>
      <c r="B10" s="257"/>
      <c r="C10" s="6" t="s">
        <v>16</v>
      </c>
      <c r="D10" s="6">
        <v>1</v>
      </c>
      <c r="E10" s="7">
        <v>5500000</v>
      </c>
      <c r="F10" s="7">
        <f t="shared" si="0"/>
        <v>5500000</v>
      </c>
      <c r="H10" s="11" t="s">
        <v>2</v>
      </c>
      <c r="I10" s="12">
        <f>I7+I8+I9</f>
        <v>594404000</v>
      </c>
    </row>
    <row r="11" spans="1:10" ht="16.5" thickBot="1" x14ac:dyDescent="0.3">
      <c r="A11" s="257"/>
      <c r="B11" s="257"/>
      <c r="C11" s="6" t="s">
        <v>17</v>
      </c>
      <c r="D11" s="6">
        <v>2</v>
      </c>
      <c r="E11" s="7">
        <v>4000000</v>
      </c>
      <c r="F11" s="7">
        <f t="shared" si="0"/>
        <v>8000000</v>
      </c>
    </row>
    <row r="12" spans="1:10" ht="16.5" thickBot="1" x14ac:dyDescent="0.3">
      <c r="A12" s="257"/>
      <c r="B12" s="257"/>
      <c r="C12" s="6" t="s">
        <v>37</v>
      </c>
      <c r="D12" s="6">
        <v>1</v>
      </c>
      <c r="E12" s="7">
        <v>5500000</v>
      </c>
      <c r="F12" s="7">
        <f t="shared" si="0"/>
        <v>5500000</v>
      </c>
      <c r="H12" s="259" t="s">
        <v>38</v>
      </c>
      <c r="I12" s="260"/>
    </row>
    <row r="13" spans="1:10" ht="26.25" x14ac:dyDescent="0.25">
      <c r="A13" s="257"/>
      <c r="B13" s="257"/>
      <c r="C13" s="6" t="s">
        <v>39</v>
      </c>
      <c r="D13" s="6">
        <v>1</v>
      </c>
      <c r="E13" s="7">
        <v>5500000</v>
      </c>
      <c r="F13" s="7">
        <f t="shared" si="0"/>
        <v>5500000</v>
      </c>
      <c r="H13" s="13" t="s">
        <v>18</v>
      </c>
      <c r="I13" s="14">
        <f>+D16</f>
        <v>7</v>
      </c>
    </row>
    <row r="14" spans="1:10" ht="15.75" x14ac:dyDescent="0.25">
      <c r="A14" s="257"/>
      <c r="B14" s="257"/>
      <c r="C14" s="6" t="s">
        <v>40</v>
      </c>
      <c r="D14" s="6">
        <v>1</v>
      </c>
      <c r="E14" s="7">
        <v>2000000</v>
      </c>
      <c r="F14" s="7">
        <f t="shared" si="0"/>
        <v>2000000</v>
      </c>
      <c r="H14" s="15" t="s">
        <v>41</v>
      </c>
      <c r="I14" s="16">
        <f>+D30</f>
        <v>18</v>
      </c>
    </row>
    <row r="15" spans="1:10" x14ac:dyDescent="0.25">
      <c r="A15" s="258"/>
      <c r="B15" s="258"/>
      <c r="C15" s="17" t="s">
        <v>42</v>
      </c>
      <c r="D15" s="17">
        <f>SUM(D4:D14)</f>
        <v>14</v>
      </c>
      <c r="E15" s="18" t="s">
        <v>43</v>
      </c>
      <c r="F15" s="19">
        <f>SUM(F4:F14)</f>
        <v>71500000</v>
      </c>
      <c r="H15" s="20" t="s">
        <v>19</v>
      </c>
      <c r="I15" s="21">
        <v>123</v>
      </c>
      <c r="J15" s="22"/>
    </row>
    <row r="16" spans="1:10" ht="15" customHeight="1" x14ac:dyDescent="0.25">
      <c r="A16" s="256" t="s">
        <v>44</v>
      </c>
      <c r="B16" s="256" t="s">
        <v>20</v>
      </c>
      <c r="C16" s="17" t="s">
        <v>45</v>
      </c>
      <c r="D16" s="17">
        <v>7</v>
      </c>
      <c r="E16" s="23" t="s">
        <v>46</v>
      </c>
      <c r="F16" s="24">
        <f>+F15*D16</f>
        <v>500500000</v>
      </c>
      <c r="H16" s="20" t="s">
        <v>21</v>
      </c>
      <c r="I16" s="25"/>
      <c r="J16" s="22"/>
    </row>
    <row r="17" spans="1:10" ht="15.75" thickBot="1" x14ac:dyDescent="0.3">
      <c r="A17" s="257"/>
      <c r="B17" s="257"/>
      <c r="C17" s="4" t="s">
        <v>8</v>
      </c>
      <c r="D17" s="4" t="s">
        <v>9</v>
      </c>
      <c r="E17" s="4" t="s">
        <v>47</v>
      </c>
      <c r="F17" s="4" t="s">
        <v>48</v>
      </c>
      <c r="H17" s="26" t="s">
        <v>49</v>
      </c>
      <c r="I17" s="27">
        <f>+D15</f>
        <v>14</v>
      </c>
      <c r="J17" s="22"/>
    </row>
    <row r="18" spans="1:10" ht="16.5" thickBot="1" x14ac:dyDescent="0.3">
      <c r="A18" s="257"/>
      <c r="B18" s="257"/>
      <c r="C18" s="28" t="s">
        <v>29</v>
      </c>
      <c r="D18" s="28">
        <f>+D4</f>
        <v>1</v>
      </c>
      <c r="E18" s="29">
        <v>336000</v>
      </c>
      <c r="F18" s="29">
        <f>+E18*$D$30</f>
        <v>6048000</v>
      </c>
      <c r="H18" s="261" t="s">
        <v>50</v>
      </c>
      <c r="I18" s="262"/>
      <c r="J18" s="22"/>
    </row>
    <row r="19" spans="1:10" ht="15.75" x14ac:dyDescent="0.25">
      <c r="A19" s="257"/>
      <c r="B19" s="257"/>
      <c r="C19" s="28" t="s">
        <v>30</v>
      </c>
      <c r="D19" s="28">
        <f>+D5</f>
        <v>2</v>
      </c>
      <c r="E19" s="29">
        <v>249000</v>
      </c>
      <c r="F19" s="29">
        <f>+E19*$D$30</f>
        <v>4482000</v>
      </c>
      <c r="H19" s="263" t="s">
        <v>51</v>
      </c>
      <c r="I19" s="264"/>
    </row>
    <row r="20" spans="1:10" ht="15.75" x14ac:dyDescent="0.25">
      <c r="A20" s="257"/>
      <c r="B20" s="257"/>
      <c r="C20" s="28" t="s">
        <v>32</v>
      </c>
      <c r="D20" s="28">
        <f>+D6</f>
        <v>1</v>
      </c>
      <c r="E20" s="29">
        <v>249000</v>
      </c>
      <c r="F20" s="29">
        <f>+E20*$D$30</f>
        <v>4482000</v>
      </c>
      <c r="H20" s="265" t="s">
        <v>52</v>
      </c>
      <c r="I20" s="266"/>
    </row>
    <row r="21" spans="1:10" ht="16.5" thickBot="1" x14ac:dyDescent="0.3">
      <c r="A21" s="257"/>
      <c r="B21" s="257"/>
      <c r="C21" s="28" t="s">
        <v>34</v>
      </c>
      <c r="D21" s="28">
        <v>1</v>
      </c>
      <c r="E21" s="29">
        <v>249000</v>
      </c>
      <c r="F21" s="29">
        <f>+E21*$D$30</f>
        <v>4482000</v>
      </c>
      <c r="H21" s="267" t="s">
        <v>53</v>
      </c>
      <c r="I21" s="268"/>
    </row>
    <row r="22" spans="1:10" ht="15.75" x14ac:dyDescent="0.25">
      <c r="A22" s="257"/>
      <c r="B22" s="257"/>
      <c r="C22" s="28" t="str">
        <f>+C8</f>
        <v>Ing Forestal</v>
      </c>
      <c r="D22" s="28">
        <f>+D8</f>
        <v>1</v>
      </c>
      <c r="E22" s="29">
        <v>249000</v>
      </c>
      <c r="F22" s="29">
        <f t="shared" ref="F22:F28" si="1">+E22*$D$30</f>
        <v>4482000</v>
      </c>
    </row>
    <row r="23" spans="1:10" ht="15.75" x14ac:dyDescent="0.25">
      <c r="A23" s="257"/>
      <c r="B23" s="257"/>
      <c r="C23" s="28" t="s">
        <v>36</v>
      </c>
      <c r="D23" s="28">
        <f>+D9</f>
        <v>2</v>
      </c>
      <c r="E23" s="29">
        <v>249000</v>
      </c>
      <c r="F23" s="29">
        <f t="shared" si="1"/>
        <v>4482000</v>
      </c>
    </row>
    <row r="24" spans="1:10" ht="15.75" x14ac:dyDescent="0.25">
      <c r="A24" s="257"/>
      <c r="B24" s="257"/>
      <c r="C24" s="28" t="s">
        <v>16</v>
      </c>
      <c r="D24" s="28">
        <f>+D10</f>
        <v>1</v>
      </c>
      <c r="E24" s="29">
        <v>249000</v>
      </c>
      <c r="F24" s="29">
        <f t="shared" si="1"/>
        <v>4482000</v>
      </c>
      <c r="I24" s="22"/>
    </row>
    <row r="25" spans="1:10" ht="15.75" x14ac:dyDescent="0.25">
      <c r="A25" s="257"/>
      <c r="B25" s="257"/>
      <c r="C25" s="28" t="s">
        <v>37</v>
      </c>
      <c r="D25" s="28">
        <f>+D12</f>
        <v>1</v>
      </c>
      <c r="E25" s="29">
        <v>249000</v>
      </c>
      <c r="F25" s="29">
        <f t="shared" si="1"/>
        <v>4482000</v>
      </c>
      <c r="H25" s="30"/>
      <c r="I25" s="22"/>
    </row>
    <row r="26" spans="1:10" ht="15.75" x14ac:dyDescent="0.25">
      <c r="A26" s="257"/>
      <c r="B26" s="257"/>
      <c r="C26" s="28" t="s">
        <v>39</v>
      </c>
      <c r="D26" s="28">
        <f>+D13</f>
        <v>1</v>
      </c>
      <c r="E26" s="29">
        <v>249000</v>
      </c>
      <c r="F26" s="29">
        <f t="shared" si="1"/>
        <v>4482000</v>
      </c>
      <c r="H26" s="31"/>
      <c r="I26" s="31"/>
      <c r="J26" s="22"/>
    </row>
    <row r="27" spans="1:10" ht="15.75" x14ac:dyDescent="0.25">
      <c r="A27" s="257"/>
      <c r="B27" s="257"/>
      <c r="C27" s="28"/>
      <c r="D27" s="28"/>
      <c r="E27" s="29">
        <v>0</v>
      </c>
      <c r="F27" s="29">
        <f t="shared" si="1"/>
        <v>0</v>
      </c>
      <c r="H27" s="32"/>
      <c r="I27" s="32"/>
      <c r="J27" s="22"/>
    </row>
    <row r="28" spans="1:10" ht="15.75" x14ac:dyDescent="0.25">
      <c r="A28" s="257"/>
      <c r="B28" s="258"/>
      <c r="C28" s="28"/>
      <c r="D28" s="28"/>
      <c r="E28" s="29">
        <v>0</v>
      </c>
      <c r="F28" s="29">
        <f t="shared" si="1"/>
        <v>0</v>
      </c>
      <c r="J28" s="22"/>
    </row>
    <row r="29" spans="1:10" x14ac:dyDescent="0.25">
      <c r="A29" s="257"/>
      <c r="B29" s="269" t="s">
        <v>54</v>
      </c>
      <c r="C29" s="33" t="s">
        <v>42</v>
      </c>
      <c r="D29" s="33">
        <f>SUM(D18:D28)</f>
        <v>11</v>
      </c>
      <c r="E29" s="272" t="s">
        <v>55</v>
      </c>
      <c r="F29" s="274">
        <f>SUM(F18:F28)</f>
        <v>41904000</v>
      </c>
      <c r="J29" s="32"/>
    </row>
    <row r="30" spans="1:10" x14ac:dyDescent="0.25">
      <c r="A30" s="257"/>
      <c r="B30" s="270"/>
      <c r="C30" s="34" t="s">
        <v>22</v>
      </c>
      <c r="D30" s="34">
        <v>18</v>
      </c>
      <c r="E30" s="273"/>
      <c r="F30" s="275"/>
    </row>
    <row r="31" spans="1:10" x14ac:dyDescent="0.25">
      <c r="A31" s="257"/>
      <c r="B31" s="270"/>
      <c r="C31" s="4" t="s">
        <v>8</v>
      </c>
      <c r="D31" s="4" t="s">
        <v>9</v>
      </c>
      <c r="E31" s="4" t="s">
        <v>56</v>
      </c>
      <c r="F31" s="4" t="s">
        <v>57</v>
      </c>
    </row>
    <row r="32" spans="1:10" ht="15.75" x14ac:dyDescent="0.25">
      <c r="A32" s="257"/>
      <c r="B32" s="270"/>
      <c r="C32" s="35" t="s">
        <v>58</v>
      </c>
      <c r="D32" s="35">
        <v>2</v>
      </c>
      <c r="E32" s="36">
        <v>0</v>
      </c>
      <c r="F32" s="36">
        <f>+E32*D32*D29</f>
        <v>0</v>
      </c>
    </row>
    <row r="33" spans="1:9" ht="15.75" x14ac:dyDescent="0.25">
      <c r="A33" s="257"/>
      <c r="B33" s="270"/>
      <c r="C33" s="35" t="s">
        <v>59</v>
      </c>
      <c r="D33" s="35">
        <v>40</v>
      </c>
      <c r="E33" s="36">
        <v>300000</v>
      </c>
      <c r="F33" s="37">
        <f>+E33*D33</f>
        <v>12000000</v>
      </c>
    </row>
    <row r="34" spans="1:9" ht="45" x14ac:dyDescent="0.25">
      <c r="A34" s="258"/>
      <c r="B34" s="271"/>
      <c r="C34" s="38" t="s">
        <v>60</v>
      </c>
      <c r="D34" s="35">
        <v>10</v>
      </c>
      <c r="E34" s="36">
        <v>3500000</v>
      </c>
      <c r="F34" s="39">
        <f>+D34*E34</f>
        <v>35000000</v>
      </c>
    </row>
    <row r="35" spans="1:9" ht="15.75" x14ac:dyDescent="0.25">
      <c r="C35" s="35" t="s">
        <v>61</v>
      </c>
      <c r="D35" s="35">
        <v>1</v>
      </c>
      <c r="E35" s="36">
        <v>5000000</v>
      </c>
      <c r="F35" s="39">
        <f>+D35*E35</f>
        <v>5000000</v>
      </c>
    </row>
    <row r="36" spans="1:9" ht="15.75" thickBot="1" x14ac:dyDescent="0.3">
      <c r="C36" s="35"/>
      <c r="D36" s="35"/>
      <c r="E36" s="40" t="s">
        <v>62</v>
      </c>
      <c r="F36" s="41">
        <f>SUM(F32:F35)</f>
        <v>52000000</v>
      </c>
      <c r="H36" s="1" t="s">
        <v>63</v>
      </c>
    </row>
    <row r="37" spans="1:9" ht="16.5" thickBot="1" x14ac:dyDescent="0.3">
      <c r="A37" s="254" t="s">
        <v>7</v>
      </c>
      <c r="B37" s="255"/>
      <c r="F37" s="42"/>
      <c r="H37" s="5" t="s">
        <v>5</v>
      </c>
      <c r="I37" s="5" t="s">
        <v>10</v>
      </c>
    </row>
    <row r="38" spans="1:9" ht="15" customHeight="1" x14ac:dyDescent="0.25">
      <c r="A38" s="256" t="s">
        <v>11</v>
      </c>
      <c r="B38" s="256" t="s">
        <v>12</v>
      </c>
      <c r="C38" s="2" t="s">
        <v>64</v>
      </c>
      <c r="H38" s="8" t="s">
        <v>13</v>
      </c>
      <c r="I38" s="9">
        <f>+F51</f>
        <v>86046969.25999999</v>
      </c>
    </row>
    <row r="39" spans="1:9" ht="15.75" x14ac:dyDescent="0.25">
      <c r="A39" s="257"/>
      <c r="B39" s="257"/>
      <c r="C39" s="4" t="s">
        <v>8</v>
      </c>
      <c r="D39" s="4" t="s">
        <v>9</v>
      </c>
      <c r="E39" s="4" t="s">
        <v>27</v>
      </c>
      <c r="F39" s="4" t="s">
        <v>65</v>
      </c>
      <c r="H39" s="8" t="s">
        <v>31</v>
      </c>
      <c r="I39" s="10">
        <f>+F63+F70</f>
        <v>35838000</v>
      </c>
    </row>
    <row r="40" spans="1:9" ht="15.75" x14ac:dyDescent="0.25">
      <c r="A40" s="257"/>
      <c r="B40" s="257"/>
      <c r="C40" s="6" t="s">
        <v>66</v>
      </c>
      <c r="D40" s="6">
        <v>1</v>
      </c>
      <c r="E40" s="7">
        <v>5331526</v>
      </c>
      <c r="F40" s="7">
        <f t="shared" ref="F40:F48" si="2">+(E40*D40)*1.38*20%</f>
        <v>1471501.176</v>
      </c>
      <c r="H40" s="8"/>
      <c r="I40" s="10"/>
    </row>
    <row r="41" spans="1:9" ht="16.5" thickBot="1" x14ac:dyDescent="0.3">
      <c r="A41" s="257"/>
      <c r="B41" s="257"/>
      <c r="C41" s="6" t="s">
        <v>67</v>
      </c>
      <c r="D41" s="6">
        <v>1</v>
      </c>
      <c r="E41" s="7">
        <v>4650915</v>
      </c>
      <c r="F41" s="7">
        <f t="shared" si="2"/>
        <v>1283652.54</v>
      </c>
      <c r="H41" s="11" t="s">
        <v>2</v>
      </c>
      <c r="I41" s="12">
        <f>+I38+I39</f>
        <v>121884969.25999999</v>
      </c>
    </row>
    <row r="42" spans="1:9" ht="15.75" x14ac:dyDescent="0.25">
      <c r="A42" s="257"/>
      <c r="B42" s="257"/>
      <c r="C42" s="6" t="s">
        <v>68</v>
      </c>
      <c r="D42" s="6">
        <v>1</v>
      </c>
      <c r="E42" s="7">
        <v>3729631</v>
      </c>
      <c r="F42" s="7">
        <f t="shared" si="2"/>
        <v>1029378.156</v>
      </c>
      <c r="H42" s="8"/>
      <c r="I42" s="10"/>
    </row>
    <row r="43" spans="1:9" ht="15.75" x14ac:dyDescent="0.25">
      <c r="A43" s="257"/>
      <c r="B43" s="257"/>
      <c r="C43" s="6" t="s">
        <v>69</v>
      </c>
      <c r="D43" s="6">
        <v>1</v>
      </c>
      <c r="E43" s="7">
        <v>5331526</v>
      </c>
      <c r="F43" s="7">
        <f t="shared" si="2"/>
        <v>1471501.176</v>
      </c>
    </row>
    <row r="44" spans="1:9" ht="15.75" x14ac:dyDescent="0.25">
      <c r="A44" s="257"/>
      <c r="B44" s="257"/>
      <c r="C44" s="6" t="s">
        <v>70</v>
      </c>
      <c r="D44" s="6">
        <v>1</v>
      </c>
      <c r="E44" s="7">
        <v>4650915</v>
      </c>
      <c r="F44" s="7">
        <f t="shared" si="2"/>
        <v>1283652.54</v>
      </c>
    </row>
    <row r="45" spans="1:9" ht="16.5" thickBot="1" x14ac:dyDescent="0.3">
      <c r="A45" s="257"/>
      <c r="B45" s="257"/>
      <c r="C45" s="6" t="s">
        <v>71</v>
      </c>
      <c r="D45" s="6">
        <v>1</v>
      </c>
      <c r="E45" s="7">
        <v>4650915</v>
      </c>
      <c r="F45" s="7">
        <f t="shared" si="2"/>
        <v>1283652.54</v>
      </c>
    </row>
    <row r="46" spans="1:9" ht="16.5" thickBot="1" x14ac:dyDescent="0.3">
      <c r="A46" s="257"/>
      <c r="B46" s="257"/>
      <c r="C46" s="6" t="s">
        <v>72</v>
      </c>
      <c r="D46" s="6">
        <v>1</v>
      </c>
      <c r="E46" s="7">
        <v>3729631</v>
      </c>
      <c r="F46" s="7">
        <f t="shared" si="2"/>
        <v>1029378.156</v>
      </c>
      <c r="H46" s="259" t="s">
        <v>38</v>
      </c>
      <c r="I46" s="260"/>
    </row>
    <row r="47" spans="1:9" ht="26.25" x14ac:dyDescent="0.25">
      <c r="A47" s="257"/>
      <c r="B47" s="257"/>
      <c r="C47" s="6" t="s">
        <v>73</v>
      </c>
      <c r="D47" s="6">
        <v>1</v>
      </c>
      <c r="E47" s="7">
        <v>4650915</v>
      </c>
      <c r="F47" s="7">
        <f t="shared" si="2"/>
        <v>1283652.54</v>
      </c>
      <c r="H47" s="13" t="s">
        <v>18</v>
      </c>
      <c r="I47" s="14">
        <f>+D51</f>
        <v>7</v>
      </c>
    </row>
    <row r="48" spans="1:9" ht="15.75" x14ac:dyDescent="0.25">
      <c r="A48" s="258"/>
      <c r="B48" s="258"/>
      <c r="C48" s="6" t="s">
        <v>74</v>
      </c>
      <c r="D48" s="6">
        <v>1</v>
      </c>
      <c r="E48" s="7">
        <v>3729631</v>
      </c>
      <c r="F48" s="7">
        <f t="shared" si="2"/>
        <v>1029378.156</v>
      </c>
      <c r="H48" s="15" t="s">
        <v>41</v>
      </c>
      <c r="I48" s="16">
        <f>+D64</f>
        <v>18</v>
      </c>
    </row>
    <row r="49" spans="1:10" ht="15" customHeight="1" x14ac:dyDescent="0.25">
      <c r="A49" s="256" t="s">
        <v>44</v>
      </c>
      <c r="B49" s="256" t="s">
        <v>20</v>
      </c>
      <c r="C49" s="6" t="s">
        <v>75</v>
      </c>
      <c r="D49" s="6">
        <v>1</v>
      </c>
      <c r="E49" s="7">
        <v>5633386</v>
      </c>
      <c r="F49" s="7">
        <f>+(E49*D49)*20%</f>
        <v>1126677.2</v>
      </c>
      <c r="H49" s="20" t="s">
        <v>19</v>
      </c>
      <c r="I49" s="21">
        <f>+I15</f>
        <v>123</v>
      </c>
    </row>
    <row r="50" spans="1:10" x14ac:dyDescent="0.25">
      <c r="A50" s="257"/>
      <c r="B50" s="257"/>
      <c r="C50" s="17" t="s">
        <v>42</v>
      </c>
      <c r="D50" s="17">
        <f>SUM(D40:D49)</f>
        <v>10</v>
      </c>
      <c r="E50" s="18" t="s">
        <v>43</v>
      </c>
      <c r="F50" s="19">
        <f>SUM(F40:F49)</f>
        <v>12292424.18</v>
      </c>
      <c r="H50" s="20" t="s">
        <v>21</v>
      </c>
      <c r="I50" s="25"/>
      <c r="J50" s="22"/>
    </row>
    <row r="51" spans="1:10" ht="15.75" thickBot="1" x14ac:dyDescent="0.3">
      <c r="A51" s="257"/>
      <c r="B51" s="257"/>
      <c r="C51" s="17" t="s">
        <v>45</v>
      </c>
      <c r="D51" s="17">
        <f>+D16</f>
        <v>7</v>
      </c>
      <c r="E51" s="23" t="s">
        <v>46</v>
      </c>
      <c r="F51" s="24">
        <f>+F50*D51</f>
        <v>86046969.25999999</v>
      </c>
      <c r="H51" s="26" t="s">
        <v>49</v>
      </c>
      <c r="I51" s="27">
        <f>+D50</f>
        <v>10</v>
      </c>
      <c r="J51" s="22"/>
    </row>
    <row r="52" spans="1:10" ht="15.75" thickBot="1" x14ac:dyDescent="0.3">
      <c r="A52" s="257"/>
      <c r="B52" s="257"/>
      <c r="C52" s="4" t="s">
        <v>8</v>
      </c>
      <c r="D52" s="4" t="s">
        <v>9</v>
      </c>
      <c r="E52" s="4" t="s">
        <v>47</v>
      </c>
      <c r="F52" s="4" t="s">
        <v>48</v>
      </c>
      <c r="H52" s="261" t="s">
        <v>50</v>
      </c>
      <c r="I52" s="262"/>
      <c r="J52" s="22"/>
    </row>
    <row r="53" spans="1:10" ht="15.75" x14ac:dyDescent="0.25">
      <c r="A53" s="257"/>
      <c r="B53" s="257"/>
      <c r="C53" s="6" t="s">
        <v>66</v>
      </c>
      <c r="D53" s="28">
        <v>1</v>
      </c>
      <c r="E53" s="29">
        <v>336000</v>
      </c>
      <c r="F53" s="29">
        <f>+E53*$D$30</f>
        <v>6048000</v>
      </c>
      <c r="H53" s="263" t="s">
        <v>51</v>
      </c>
      <c r="I53" s="264"/>
      <c r="J53" s="22"/>
    </row>
    <row r="54" spans="1:10" ht="15.75" x14ac:dyDescent="0.25">
      <c r="A54" s="257"/>
      <c r="B54" s="257"/>
      <c r="C54" s="6" t="s">
        <v>67</v>
      </c>
      <c r="D54" s="28">
        <v>1</v>
      </c>
      <c r="E54" s="29">
        <v>249000</v>
      </c>
      <c r="F54" s="29">
        <f t="shared" ref="F54:F62" si="3">+E54*$D$30</f>
        <v>4482000</v>
      </c>
      <c r="H54" s="265" t="s">
        <v>52</v>
      </c>
      <c r="I54" s="266"/>
    </row>
    <row r="55" spans="1:10" ht="16.5" thickBot="1" x14ac:dyDescent="0.3">
      <c r="A55" s="257"/>
      <c r="B55" s="257"/>
      <c r="C55" s="6" t="s">
        <v>34</v>
      </c>
      <c r="D55" s="28">
        <v>1</v>
      </c>
      <c r="E55" s="29">
        <v>249000</v>
      </c>
      <c r="F55" s="29">
        <f>+E55*$D$30</f>
        <v>4482000</v>
      </c>
      <c r="H55" s="267" t="s">
        <v>53</v>
      </c>
      <c r="I55" s="268"/>
    </row>
    <row r="56" spans="1:10" ht="15.75" x14ac:dyDescent="0.25">
      <c r="A56" s="257"/>
      <c r="B56" s="257"/>
      <c r="C56" s="6" t="s">
        <v>68</v>
      </c>
      <c r="D56" s="28">
        <v>1</v>
      </c>
      <c r="E56" s="29">
        <v>205000</v>
      </c>
      <c r="F56" s="29">
        <f t="shared" si="3"/>
        <v>3690000</v>
      </c>
    </row>
    <row r="57" spans="1:10" ht="15.75" x14ac:dyDescent="0.25">
      <c r="A57" s="257"/>
      <c r="B57" s="257"/>
      <c r="C57" s="6" t="s">
        <v>70</v>
      </c>
      <c r="D57" s="28">
        <v>1</v>
      </c>
      <c r="E57" s="29">
        <v>249000</v>
      </c>
      <c r="F57" s="29">
        <f t="shared" si="3"/>
        <v>4482000</v>
      </c>
    </row>
    <row r="58" spans="1:10" ht="15.75" x14ac:dyDescent="0.25">
      <c r="A58" s="257"/>
      <c r="B58" s="257"/>
      <c r="C58" s="6" t="s">
        <v>71</v>
      </c>
      <c r="D58" s="28">
        <v>1</v>
      </c>
      <c r="E58" s="29">
        <v>249000</v>
      </c>
      <c r="F58" s="29">
        <f t="shared" si="3"/>
        <v>4482000</v>
      </c>
      <c r="H58" s="1" t="s">
        <v>76</v>
      </c>
      <c r="I58" s="43">
        <f>+I10</f>
        <v>594404000</v>
      </c>
      <c r="J58" s="44">
        <f>+I58/$I$61</f>
        <v>0.82983827129723964</v>
      </c>
    </row>
    <row r="59" spans="1:10" ht="15.75" x14ac:dyDescent="0.25">
      <c r="A59" s="257"/>
      <c r="B59" s="257"/>
      <c r="C59" s="6" t="s">
        <v>72</v>
      </c>
      <c r="D59" s="28">
        <v>1</v>
      </c>
      <c r="E59" s="29">
        <v>205000</v>
      </c>
      <c r="F59" s="29">
        <f t="shared" si="3"/>
        <v>3690000</v>
      </c>
      <c r="H59" s="30" t="s">
        <v>77</v>
      </c>
      <c r="I59" s="43">
        <f>+I41</f>
        <v>121884969.25999999</v>
      </c>
      <c r="J59" s="44">
        <f>+I59/$I$61</f>
        <v>0.17016172870276039</v>
      </c>
    </row>
    <row r="60" spans="1:10" ht="15.75" x14ac:dyDescent="0.25">
      <c r="A60" s="257"/>
      <c r="B60" s="258"/>
      <c r="C60" s="6" t="s">
        <v>73</v>
      </c>
      <c r="D60" s="28">
        <v>1</v>
      </c>
      <c r="E60" s="29">
        <v>249000</v>
      </c>
      <c r="F60" s="29">
        <f t="shared" si="3"/>
        <v>4482000</v>
      </c>
      <c r="H60" s="31"/>
      <c r="I60" s="31"/>
    </row>
    <row r="61" spans="1:10" ht="15.75" x14ac:dyDescent="0.25">
      <c r="A61" s="257"/>
      <c r="B61" s="269" t="s">
        <v>54</v>
      </c>
      <c r="C61" s="6" t="s">
        <v>74</v>
      </c>
      <c r="D61" s="28">
        <v>0</v>
      </c>
      <c r="E61" s="29">
        <v>0</v>
      </c>
      <c r="F61" s="29">
        <f t="shared" si="3"/>
        <v>0</v>
      </c>
      <c r="H61" s="31" t="s">
        <v>2</v>
      </c>
      <c r="I61" s="45">
        <f>+I58+I59</f>
        <v>716288969.25999999</v>
      </c>
    </row>
    <row r="62" spans="1:10" ht="15.75" x14ac:dyDescent="0.25">
      <c r="A62" s="257"/>
      <c r="B62" s="270"/>
      <c r="C62" s="6" t="s">
        <v>75</v>
      </c>
      <c r="D62" s="28">
        <v>0</v>
      </c>
      <c r="E62" s="29"/>
      <c r="F62" s="29">
        <f t="shared" si="3"/>
        <v>0</v>
      </c>
      <c r="J62" s="22"/>
    </row>
    <row r="63" spans="1:10" x14ac:dyDescent="0.25">
      <c r="A63" s="257"/>
      <c r="B63" s="270"/>
      <c r="C63" s="33" t="s">
        <v>42</v>
      </c>
      <c r="D63" s="33">
        <f>SUM(D53:D62)</f>
        <v>8</v>
      </c>
      <c r="E63" s="272" t="s">
        <v>55</v>
      </c>
      <c r="F63" s="274">
        <f>SUM(F53:F62)</f>
        <v>35838000</v>
      </c>
      <c r="J63" s="31"/>
    </row>
    <row r="64" spans="1:10" x14ac:dyDescent="0.25">
      <c r="A64" s="257"/>
      <c r="B64" s="270"/>
      <c r="C64" s="34" t="s">
        <v>22</v>
      </c>
      <c r="D64" s="34">
        <v>18</v>
      </c>
      <c r="E64" s="273"/>
      <c r="F64" s="275"/>
    </row>
    <row r="65" spans="1:6" x14ac:dyDescent="0.25">
      <c r="A65" s="257"/>
      <c r="B65" s="270"/>
      <c r="C65" s="4" t="s">
        <v>8</v>
      </c>
      <c r="D65" s="4" t="s">
        <v>9</v>
      </c>
      <c r="E65" s="4" t="s">
        <v>56</v>
      </c>
      <c r="F65" s="4" t="s">
        <v>57</v>
      </c>
    </row>
    <row r="66" spans="1:6" ht="15.75" x14ac:dyDescent="0.25">
      <c r="A66" s="258"/>
      <c r="B66" s="271"/>
      <c r="C66" s="35" t="s">
        <v>78</v>
      </c>
      <c r="D66" s="35">
        <v>8</v>
      </c>
      <c r="E66" s="36">
        <v>0</v>
      </c>
      <c r="F66" s="36">
        <f>+E66*D66*D63</f>
        <v>0</v>
      </c>
    </row>
    <row r="67" spans="1:6" ht="15.75" x14ac:dyDescent="0.25">
      <c r="C67" s="35"/>
      <c r="D67" s="35"/>
      <c r="E67" s="36"/>
      <c r="F67" s="37">
        <f>+E67*D67</f>
        <v>0</v>
      </c>
    </row>
    <row r="68" spans="1:6" ht="15.75" x14ac:dyDescent="0.25">
      <c r="C68" s="35"/>
      <c r="D68" s="35"/>
      <c r="E68" s="36"/>
      <c r="F68" s="39">
        <f>+D68*E68</f>
        <v>0</v>
      </c>
    </row>
    <row r="69" spans="1:6" ht="15.75" x14ac:dyDescent="0.25">
      <c r="C69" s="35"/>
      <c r="D69" s="35" t="s">
        <v>79</v>
      </c>
      <c r="E69" s="36"/>
      <c r="F69" s="36">
        <f>+E69</f>
        <v>0</v>
      </c>
    </row>
    <row r="70" spans="1:6" x14ac:dyDescent="0.25">
      <c r="C70" s="35"/>
      <c r="D70" s="35"/>
      <c r="E70" s="40" t="s">
        <v>62</v>
      </c>
      <c r="F70" s="41">
        <f>SUM(F66:F69)</f>
        <v>0</v>
      </c>
    </row>
    <row r="71" spans="1:6" ht="15.75" x14ac:dyDescent="0.25">
      <c r="F71" s="42"/>
    </row>
  </sheetData>
  <mergeCells count="26">
    <mergeCell ref="A3:B3"/>
    <mergeCell ref="A4:A15"/>
    <mergeCell ref="B4:B15"/>
    <mergeCell ref="H12:I12"/>
    <mergeCell ref="A16:A34"/>
    <mergeCell ref="B16:B28"/>
    <mergeCell ref="H18:I18"/>
    <mergeCell ref="H19:I19"/>
    <mergeCell ref="H20:I20"/>
    <mergeCell ref="H21:I21"/>
    <mergeCell ref="B29:B34"/>
    <mergeCell ref="E29:E30"/>
    <mergeCell ref="F29:F30"/>
    <mergeCell ref="A37:B37"/>
    <mergeCell ref="A38:A48"/>
    <mergeCell ref="B38:B48"/>
    <mergeCell ref="H46:I46"/>
    <mergeCell ref="A49:A66"/>
    <mergeCell ref="B49:B60"/>
    <mergeCell ref="H52:I52"/>
    <mergeCell ref="H53:I53"/>
    <mergeCell ref="H54:I54"/>
    <mergeCell ref="H55:I55"/>
    <mergeCell ref="B61:B66"/>
    <mergeCell ref="E63:E64"/>
    <mergeCell ref="F63:F6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 Plan Operativo</vt:lpstr>
      <vt:lpstr>Evaluacion de tierras</vt:lpstr>
    </vt:vector>
  </TitlesOfParts>
  <Company>Parques Nacionales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Flórez</dc:creator>
  <cp:lastModifiedBy>Jhon Garay</cp:lastModifiedBy>
  <cp:lastPrinted>2017-10-23T19:53:05Z</cp:lastPrinted>
  <dcterms:created xsi:type="dcterms:W3CDTF">2015-02-20T15:08:20Z</dcterms:created>
  <dcterms:modified xsi:type="dcterms:W3CDTF">2019-07-23T17:06:55Z</dcterms:modified>
</cp:coreProperties>
</file>