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esor.regalias\Desktop\ANEXOS SESION OCAD V\"/>
    </mc:Choice>
  </mc:AlternateContent>
  <bookViews>
    <workbookView xWindow="0" yWindow="0" windowWidth="28800" windowHeight="12435" firstSheet="4" activeTab="7"/>
  </bookViews>
  <sheets>
    <sheet name="TERMINADO" sheetId="2" r:id="rId1"/>
    <sheet name="CERRADOS" sheetId="1" r:id="rId2"/>
    <sheet name="EN PROCESO CONTRATACION" sheetId="3" r:id="rId3"/>
    <sheet name="CONTRATADO EN EJECUC" sheetId="4" r:id="rId4"/>
    <sheet name="CONTRATADO SIN ACTA INICIO" sheetId="5" r:id="rId5"/>
    <sheet name="SIN CONTRATAR" sheetId="12" r:id="rId6"/>
    <sheet name="DESAPROBADO" sheetId="7" r:id="rId7"/>
    <sheet name="PARA CIERRE" sheetId="8" r:id="rId8"/>
  </sheets>
  <definedNames>
    <definedName name="_xlnm._FilterDatabase" localSheetId="1" hidden="1">CERRADOS!$A$3:$M$32</definedName>
    <definedName name="_xlnm._FilterDatabase" localSheetId="3" hidden="1">'CONTRATADO EN EJECUC'!$A$3:$M$83</definedName>
    <definedName name="_xlnm._FilterDatabase" localSheetId="4" hidden="1">'CONTRATADO SIN ACTA INICIO'!$A$3:$M$9</definedName>
    <definedName name="_xlnm._FilterDatabase" localSheetId="6" hidden="1">DESAPROBADO!$A$3:$L$10</definedName>
    <definedName name="_xlnm._FilterDatabase" localSheetId="2" hidden="1">'EN PROCESO CONTRATACION'!$A$3:$L$8</definedName>
    <definedName name="_xlnm._FilterDatabase" localSheetId="0" hidden="1">TERMINADO!$A$3:$M$92</definedName>
    <definedName name="_xlnm.Print_Titles" localSheetId="1">CERRADOS!$1:$3</definedName>
    <definedName name="_xlnm.Print_Titles" localSheetId="3">'CONTRATADO EN EJECUC'!$1:$3</definedName>
    <definedName name="_xlnm.Print_Titles" localSheetId="5">'SIN CONTRATAR'!$3:$3</definedName>
    <definedName name="_xlnm.Print_Titles" localSheetId="0">TERMINADO!$1:$3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4" i="4" l="1"/>
  <c r="D92" i="2" l="1"/>
  <c r="G92" i="2"/>
  <c r="F76" i="2"/>
  <c r="F74" i="2"/>
  <c r="F73" i="2"/>
  <c r="F51" i="2"/>
  <c r="F50" i="2"/>
  <c r="H91" i="2"/>
  <c r="H90" i="2"/>
  <c r="F89" i="2"/>
  <c r="F88" i="2"/>
  <c r="F87" i="2"/>
  <c r="F86" i="2"/>
  <c r="F85" i="2"/>
  <c r="F84" i="2"/>
  <c r="H83" i="2"/>
  <c r="F82" i="2"/>
  <c r="F81" i="2"/>
  <c r="H80" i="2"/>
  <c r="E79" i="2"/>
  <c r="H78" i="2"/>
  <c r="H77" i="2"/>
  <c r="H75" i="2"/>
  <c r="F72" i="2"/>
  <c r="F71" i="2"/>
  <c r="F70" i="2"/>
  <c r="F69" i="2"/>
  <c r="H69" i="2" s="1"/>
  <c r="H68" i="2"/>
  <c r="H67" i="2"/>
  <c r="H66" i="2"/>
  <c r="F65" i="2"/>
  <c r="F64" i="2"/>
  <c r="F63" i="2"/>
  <c r="F62" i="2"/>
  <c r="F61" i="2"/>
  <c r="F60" i="2"/>
  <c r="F59" i="2"/>
  <c r="F58" i="2"/>
  <c r="E57" i="2"/>
  <c r="E56" i="2"/>
  <c r="E55" i="2" l="1"/>
  <c r="H54" i="2"/>
  <c r="H53" i="2"/>
  <c r="H52" i="2"/>
  <c r="H49" i="2"/>
  <c r="H48" i="2"/>
  <c r="H47" i="2"/>
  <c r="F46" i="2"/>
  <c r="H43" i="2"/>
  <c r="H42" i="2"/>
  <c r="E41" i="2"/>
  <c r="F40" i="2"/>
  <c r="E39" i="2"/>
  <c r="E38" i="2"/>
  <c r="E37" i="2"/>
  <c r="H36" i="2"/>
  <c r="E35" i="2"/>
  <c r="E34" i="2"/>
  <c r="E33" i="2"/>
  <c r="E32" i="2"/>
  <c r="E31" i="2"/>
  <c r="E30" i="2"/>
  <c r="E29" i="2"/>
  <c r="E28" i="2"/>
  <c r="E27" i="2"/>
  <c r="H26" i="2"/>
  <c r="H25" i="2"/>
  <c r="H24" i="2"/>
  <c r="E23" i="2"/>
  <c r="E22" i="2"/>
  <c r="H21" i="2"/>
  <c r="F20" i="2"/>
  <c r="F19" i="2"/>
  <c r="E19" i="2"/>
  <c r="H18" i="2"/>
  <c r="F17" i="2"/>
  <c r="H16" i="2"/>
  <c r="H14" i="2"/>
  <c r="F13" i="2"/>
  <c r="F12" i="2"/>
  <c r="H11" i="2"/>
  <c r="F10" i="2"/>
  <c r="F9" i="2"/>
  <c r="E8" i="2"/>
  <c r="H7" i="2"/>
  <c r="E6" i="2"/>
  <c r="H6" i="2" s="1"/>
  <c r="H5" i="2"/>
  <c r="F4" i="2"/>
  <c r="D32" i="1"/>
  <c r="F23" i="1"/>
  <c r="F32" i="1" s="1"/>
  <c r="E20" i="1"/>
  <c r="G16" i="1"/>
  <c r="E15" i="1"/>
  <c r="D6" i="8"/>
  <c r="H6" i="8"/>
  <c r="F5" i="8"/>
  <c r="F4" i="8"/>
  <c r="F6" i="8" s="1"/>
  <c r="D83" i="4"/>
  <c r="E32" i="1" l="1"/>
  <c r="F92" i="2"/>
  <c r="H92" i="2"/>
  <c r="E92" i="2"/>
  <c r="D9" i="5"/>
  <c r="E9" i="5"/>
  <c r="F9" i="5"/>
  <c r="G9" i="5"/>
  <c r="H9" i="5"/>
  <c r="H59" i="4"/>
  <c r="D10" i="7"/>
  <c r="F10" i="7"/>
  <c r="H4" i="7"/>
  <c r="H10" i="7" s="1"/>
  <c r="G9" i="7"/>
  <c r="G10" i="7" s="1"/>
  <c r="F8" i="7"/>
  <c r="E7" i="7"/>
  <c r="E6" i="7"/>
  <c r="E5" i="7"/>
  <c r="E10" i="7" s="1"/>
  <c r="E30" i="12"/>
  <c r="D32" i="12"/>
  <c r="E31" i="12"/>
  <c r="F30" i="12"/>
  <c r="F32" i="12" s="1"/>
  <c r="E29" i="12"/>
  <c r="E28" i="12"/>
  <c r="G27" i="12"/>
  <c r="G26" i="12"/>
  <c r="F25" i="12"/>
  <c r="F23" i="12"/>
  <c r="E22" i="12"/>
  <c r="E21" i="12"/>
  <c r="E20" i="12"/>
  <c r="E19" i="12"/>
  <c r="E18" i="12"/>
  <c r="E17" i="12"/>
  <c r="E16" i="12"/>
  <c r="E15" i="12"/>
  <c r="F14" i="12"/>
  <c r="G13" i="12"/>
  <c r="G12" i="12"/>
  <c r="G11" i="12"/>
  <c r="G10" i="12"/>
  <c r="G9" i="12"/>
  <c r="F8" i="12"/>
  <c r="G8" i="12" s="1"/>
  <c r="G7" i="12"/>
  <c r="G6" i="12"/>
  <c r="E5" i="12"/>
  <c r="G4" i="12"/>
  <c r="E32" i="12" l="1"/>
  <c r="G32" i="12"/>
  <c r="H16" i="4"/>
  <c r="H62" i="4"/>
  <c r="G73" i="4"/>
  <c r="G83" i="4" s="1"/>
  <c r="H76" i="4"/>
  <c r="H53" i="4"/>
  <c r="H51" i="4"/>
  <c r="H52" i="4"/>
  <c r="H41" i="4"/>
  <c r="H72" i="4"/>
  <c r="H8" i="4"/>
  <c r="H40" i="4"/>
  <c r="F71" i="4"/>
  <c r="H77" i="4"/>
  <c r="F78" i="4"/>
  <c r="H54" i="4"/>
  <c r="H49" i="4"/>
  <c r="H25" i="4"/>
  <c r="F48" i="4"/>
  <c r="H70" i="4"/>
  <c r="H69" i="4"/>
  <c r="H20" i="4"/>
  <c r="E17" i="4"/>
  <c r="E18" i="4"/>
  <c r="H50" i="4"/>
  <c r="H15" i="4"/>
  <c r="H14" i="4"/>
  <c r="H13" i="4"/>
  <c r="H12" i="4"/>
  <c r="H11" i="4"/>
  <c r="H10" i="4"/>
  <c r="G8" i="3"/>
  <c r="D8" i="3"/>
  <c r="E8" i="3"/>
  <c r="F8" i="3"/>
  <c r="F7" i="3"/>
  <c r="G6" i="3"/>
  <c r="G5" i="3"/>
  <c r="G4" i="3"/>
  <c r="E83" i="4" l="1"/>
  <c r="H83" i="4"/>
  <c r="F83" i="4"/>
  <c r="G31" i="1"/>
  <c r="G27" i="1"/>
  <c r="G18" i="1"/>
  <c r="G32" i="1" l="1"/>
</calcChain>
</file>

<file path=xl/sharedStrings.xml><?xml version="1.0" encoding="utf-8"?>
<sst xmlns="http://schemas.openxmlformats.org/spreadsheetml/2006/main" count="1147" uniqueCount="444">
  <si>
    <t>ITEM</t>
  </si>
  <si>
    <t>BPIN</t>
  </si>
  <si>
    <t>PROYECTO</t>
  </si>
  <si>
    <t>VR. TOTAL PROYECTO</t>
  </si>
  <si>
    <t>EJECUTOR DESIGNADO</t>
  </si>
  <si>
    <t>ESTADO</t>
  </si>
  <si>
    <t>AVANCE FISICO</t>
  </si>
  <si>
    <t>AVANCE FINANCIERO</t>
  </si>
  <si>
    <t>CONSTRUCCION DE CUBIERTA Y CONSTRUCCION DE DOS CANCHAS SINTETICAS EN EL POLIDEPORTIVO CIUDAD BARRANQUILLA, ALGECIRAS, HUILA, CENTRO ORIENTE</t>
  </si>
  <si>
    <t>ALGECIRAS</t>
  </si>
  <si>
    <t>CERRADO</t>
  </si>
  <si>
    <t>MEJORAMIENTO DE VIAS TERCIARIAS MEDIANTE LA ADICION DE RECEBO COMPACTADO AL TRAFICO EN LAS VDAS OTAS, VEGA DE ORIENTE, TINAJITAS, POTOSI, RINCON,  SARDINATA Y PIRABANTE BAJO DEL MUNICIPIO DE CAMPOALEGRE</t>
  </si>
  <si>
    <t>ESTUDIOS Y DISEÑOS PARA LA CONSTRUCCION DEL PARQUE DE CORAZON POR LA INFANCIA  DE CAMPOALEGRE, HUILA</t>
  </si>
  <si>
    <t>MANTENIMIENTO, REPOSICION DE CUBIERTA Y PINTURA GENERAL GALERIA CENTRAL DE CAMPOALEGRE, HUILA</t>
  </si>
  <si>
    <t>ESTUDIOS Y DISEÑOS PARA LA CONSTRUCCION DE UN  PUENTE VEHICULAR SOBRE LA QUEBRADA LA CIENAGA, VEREDA LLANO NORTE DE CAMPOALEGRE</t>
  </si>
  <si>
    <t>CAMPOALEGRE</t>
  </si>
  <si>
    <t>005/13</t>
  </si>
  <si>
    <t>ESTUDIOS Y DISEÑOS PUENTE VEHICULAR SOBRE LA QUEBRADA RIO NEIVA, VEREDA LLANO NORTE, DE CAMPOALEGRE</t>
  </si>
  <si>
    <t>CONSTRUCCION  BOX COULVERT BARRIO LA FLORESTA, CAMPOALEGRE, HUILA</t>
  </si>
  <si>
    <t>CONSTRUCCION BATERIA SANITARIA DE LA INSTITUCION EDUCATIVA SILVANIA SEDE PRINCIPAL, GIGANTE, HUILA, CENTRO ORIENTE</t>
  </si>
  <si>
    <t>CONSTRUCCIONES BATERIAS SANITARIAS EN LOS SECTORES VULNERABLES DEL MPIO DE HOBO, DEPTO DEL HUILA</t>
  </si>
  <si>
    <t>GIGANTE</t>
  </si>
  <si>
    <t>HOBO</t>
  </si>
  <si>
    <t>ESTUDIOS Y DISEÑOS PARQUE LONGITUDINAL SOBRE EL RIO VILLAVIEJA ZONA URBANA DEL MPIO DE TELLO HUILA, CENTRO ORIENTE</t>
  </si>
  <si>
    <t>CONSTRUCCION 20 VIVIENDAS DE INTERES SOCIAL EN LA URBANIZACION LA ESPERANZA, MUNICIPIO DE TERUEL, DEPARTAMENTO DEL HUILA</t>
  </si>
  <si>
    <t>MEJORAMIENTO DE VIVIENDA (CONSTRUCCION DE 27 COCINAS Y 29 BATERIAS SANITARIAS) VILLAVIEJA, HUILA, CENTRO ORIENTE</t>
  </si>
  <si>
    <t>TELLO</t>
  </si>
  <si>
    <t>TERUEL</t>
  </si>
  <si>
    <t>VILLAVIEJA</t>
  </si>
  <si>
    <t>CONSTRUCCIÓN DE OBRAS COMPLEMENTARIAS EN EL CENTRO MULTICULTURAL PARA LA RECREACIÓN Y EL DEPORTE DEL MUNICIPIO DE ACEVEDO EN EL DEPARTAMENTO DEL HUILA</t>
  </si>
  <si>
    <t>MEJORAMIENTO DE VIVIENDAS EN LA ZONA RURAL DEL MUNICIPIO DE ACEVEDO EN EL DEPARTAMENTO DEL HUILA</t>
  </si>
  <si>
    <t>ACEVEDO</t>
  </si>
  <si>
    <t>003/13</t>
  </si>
  <si>
    <t>CONSTRUCCIÓN DE PARQUES INFANTILES EN EL MUNICIPIO DE ALGECIRAS, HUILA</t>
  </si>
  <si>
    <t>MEJORAMIENTO DE 450 VIVIENDAS DEL SECTOR URBANO DEL MUNIICPIO DE CAMPOALEGRE, HUILA, CENTRO ORIENTE</t>
  </si>
  <si>
    <t>CONSTRUCCIÓN DE 357,4 ML DE PAVIMENTACIÓN EN CONCRETO RÍGIDO TRAMOS CLL 5 ENTRE KR 6 Y 8 KR 8 ENTRE CLLE 4 Y 5 Y CLL 2 ENTRE KR 7 Y 8 CASCO URBANO DEL MUNICIPIO DE IQUIRA HUILA</t>
  </si>
  <si>
    <t>CONSTRUCCIÓN CUBIERTA, GRADERÍA E ILUMINACIÓN POLIDEPORTIVO SAN LUIS DEL MUNICIPIO DE IQUIRA - HUILA</t>
  </si>
  <si>
    <t>CONSTRUCCIÓN DE PLACA, CUBIERTA, GRADERIA, TARIMA E ILUMINACIÓN DEL POLIDEPORTIVO DE LA INSTITUCIÓN EDUCATIVA MARÍA AUXILIADORA DEL MUNICIPIO DE IQUIRA - HUILA</t>
  </si>
  <si>
    <t>MEJORAMIENTO DE 50 VIVIENDAS RURALES MUNICIPIO DE NÁTAGA HUILA</t>
  </si>
  <si>
    <t>MEJORAMIENTO DE VIVIENDA EN LA ZONA RURAL DEL MUNICIPIO DE PALESTINA DEPARTAMENTO DEL HUILA</t>
  </si>
  <si>
    <t>REHABILITACIÓN DE LA RED VIAL TERCIARIA MEDIANTE LA CONSTRUCCIÓN DE OBRAS DE ARTE EN EL MUNICIPIO DE PALESTINA DEPARTAMENTO DEL HUILA</t>
  </si>
  <si>
    <t>NATAGA</t>
  </si>
  <si>
    <t>PALESTINA</t>
  </si>
  <si>
    <t>ESTUDIOS Y DISEÑO PARA LA CONSTRUCCIÓN CENTRO CULTURAL Y ARTÍSTICO DEL MUNICIPIO DE TELLO, HUILA, CENTRO ORIENTE</t>
  </si>
  <si>
    <t>CONSTRUCCIÓN DE PAVIMENTO EN CONCRETO HIDRAÚLICO D ELA CARRERA 6 ENTRE CALLE 4 Y EL PUENTE SALIDA A BARAYA DEL MUNICIPIO DE TELLO DEPARTAMENTO DEL HUILA</t>
  </si>
  <si>
    <t>CONSTRUCCIÓN VIVIENDA DE INTERÉS SOCIAL EN LA ZONA URBANA DEL MUNICIPIO DE TERUEL DEPARTAMENTO DEL HUILA</t>
  </si>
  <si>
    <t>DOTACIÓN E INSTALACIÓN DE PLANTA ELÉCTRICA 75 KVA PARA EL HOSPITAL SAN ANTONIO MUNICIPIO DE TIMANÁ DEPARTAMENTO DEL HUILA</t>
  </si>
  <si>
    <t>TIMANA</t>
  </si>
  <si>
    <t xml:space="preserve">CONSTRUCCION DE PUENTE SOBRE LA QUEBRADA RIONEGRO UBICADA EN LA VEREDA SANTA ROSA RED TERCIARIA MUNICIPIO DE IQUIRA, HUILA </t>
  </si>
  <si>
    <t>CONSTRUCCION REDES ELECTRICAS BARRIO PREFABRICADAS HOBO - HUILA</t>
  </si>
  <si>
    <t>MUNICIPIO DE IQUIRA</t>
  </si>
  <si>
    <t xml:space="preserve">CONSTRUCCION VIVIENDAS DE INTERES SOCIAL EN SITIO PROPIO UBICADO EN LA ZONA URBANA DEL MUNICIPIO DE TERUEL, HUILA DEPARTAMENTO DEL HUILA </t>
  </si>
  <si>
    <t>PROYECTOS APROBADOS POR EL OCAD DEPARTAMENTAL  2012 - 2016     ESTADO :  CERRADOS</t>
  </si>
  <si>
    <t>CONSTRUCCION INFRAESTRUCTURA EDUCATIVA EN DIEZ MUNICIPIOS DEL DEPTO DEL HUILA</t>
  </si>
  <si>
    <t>DOTACION TECNOLOGICA PARA LA SEGURIDAD Y LA CONVIVENCIA CIUDADANA PARA EL HUILA</t>
  </si>
  <si>
    <t>DEPTO DEL HUILA</t>
  </si>
  <si>
    <t>TERMINADO</t>
  </si>
  <si>
    <t>MEJORAMIENTO DE VIAS TERCIARIAS MEDIANTE LA CONSTRUCCION DE OBRAS DE ARTE, DRENAJE Y ESTABILIZACION Y CONTENCION EL DEPTO DEL HUILA</t>
  </si>
  <si>
    <t>ESTUDIOS Y DISEÑOS PARA EL MEJORAMIENTO DE 118.9 KM DE VIAS EN EL DEPARTAMENTO DEL HUILA, CENTRO ORIENTE</t>
  </si>
  <si>
    <t>FORTALECIMIENTO CON CAPITAL SEMILLA A INICIATIVAS EMPRESARIALES EN EL DEPTO DEL HUILA A TRAVES DEL FONDO EMPRENDER</t>
  </si>
  <si>
    <t>APOYO A LA ASISTENCIA TECNICA AGROPECUARIA INTEGRAL EN EL AREA RURAL EN EL DEPTO DEL HUILA</t>
  </si>
  <si>
    <t>ASISTENCIA PARA EL ACCESO A FUENTES DE FINANCIACION PARA EL DESARROLLO DEL SECTOR AGROPECUARIO DEL DEPTO DEL HUILA</t>
  </si>
  <si>
    <t>DIVULGACION Y PROMOCION TURISTICA DEL DEPTO</t>
  </si>
  <si>
    <t>DOTACIÓN DE UN ANGIOGRAFO PARA LA UNIDAD DE HEMODINAMIA Y CIRUGÍA CARDIOVASCULAR DEL HOSPITAL UNIVERSITARIO HERNANDO MONCALEANO PERDOMO DE NEIVA</t>
  </si>
  <si>
    <t>IMPLEMENTACIÓN CENTRO DE GESTIÓN DE INFORMACIÓN  Y SALA DE CRISIS DEL DEPARTAMENTO DEL HUILA</t>
  </si>
  <si>
    <t>DOTACIÓN DE EQUIPOS MÉDICOS Y BIOMÉDICOS PARA LA UNIDAD DE URGENCIAS DE LA ESE HOSPITAL DEPARTAMENTAL SAN ANTONIO, MUNICIPIO DE PITALITO, DEPARTAMENTO DEL HUILA</t>
  </si>
  <si>
    <t>DOTACIÓN CON EQUIPOS BIOMÉDICOS DE ALTA TECNOLOGÍA DE LA UNIDAD DE CUIDADOS INTENSIVOS PEDIÁTRICA DEL HOSPITAL UNIVERSITARIO HERNANDO MONCALEANO PERDOMO DE NEIVA</t>
  </si>
  <si>
    <t>REHABILITACIÓN DE LA ESTRUCTURA DE PAVIMENTO FLEXIBLE EN LOS TRAMOS MÁS CRÍTICOS EN UNA LONGITUD APROXIMADA DE 989 METROS DE LA VÍA LA BOA - YAGUARÁ DEL K0+000 AL K12+000 DEL DEPARTAMENTO DEL HUILA</t>
  </si>
  <si>
    <t>DOTACIÓN DE LABORATORIOS DE TECNOLOGÍA EN INSTITUCIONES EDUCATIVAS OFICIALES DEL DEPARTAMENTO DEL HUILA</t>
  </si>
  <si>
    <t>MEJORAMIENTO DE LA VIA TERCIARIA QUE COMUNICA EL CASCO URBANO DEL MUNICIPIO DE RIVERA CON LA VEREDA EL VISO Y LA VEREDA EL BEJUCAL MUNICIPIO DE CAMPOALEGRE DEPARTAMENTO DEL HUILA</t>
  </si>
  <si>
    <t xml:space="preserve">MEJORAMIENTO DE LA VIA TERCIARIA QUE COMUNICA EL CASCO URBANO CON EL CENTRO TURISTICO CAJA DE AGUA VEREDA SANTA INES MUNICIPIO DE PAICOL DEPARTAMENTO DEL HUILA </t>
  </si>
  <si>
    <t>MEJORAMIENTO  DE LAS VIAS TERCIARIAS QUE COMUNICAN PUENTE ARENOSO - AGUA BLANCA - EL TRIUNFO Y NORMANDIA CORREGIMIENTO EL CAGUAN DEL MUNICIPIO DE NEIVA DEPARTAMENTO DEL HUILA</t>
  </si>
  <si>
    <t>MEJORAMIENTO DE LAS VIAS DEL CASCO URBANO Y VIA LA ESTRELLA QUE COMUNICA CON EL PARQUE ARQUEOLOGICO DE SAN AGUSTIN MUNICIPIO DE SAN AGUSTIN DEPARTAMENTO DEL HUILA</t>
  </si>
  <si>
    <t>CONSTRUCCION CERRAMIENTOS DE LAS NUEVAS SEDES DE LAS I.E. ANTONIO BARRAYA, LUIS CALIXTO LEIVA, MISAEL PASTRANA BORRERO Y GALLARDO DE LOS MUNICIPIOS DE BARAYA, GARZON, TERUEL Y SUAZA, DEPARTAMENTO DEL HUILA</t>
  </si>
  <si>
    <t>CONSTRUCCION DE INFRAESTRUCTURA EDUCATIVA EN LOS MUNICIPIOS DE ALGECIRAS, ELIAS Y SUAZA, DEPARTAMENTO DEL HUILA</t>
  </si>
  <si>
    <t>IMPLEMENTACION DE UN LABORATORIO DE DISEÑO ARTESANAL PARA EL DEPARTAMENTO DEL HUILA</t>
  </si>
  <si>
    <t>CONSTRUCCION CIUDADELA RESIDENCIAL YUMA MUNICIPIO DE NEIVA HUILA</t>
  </si>
  <si>
    <t>ACTUALIZACION RED DE MONITOREO Y COMUNICACIONES DEL HUILA</t>
  </si>
  <si>
    <t>ADQUISICION DE EQUIPOS BIOMEDICOS PARA EL SERVICIO DE IMAGENOLOGIA DEL HOSPITAL UNIVERSITARIO HERNANDO MONCALEANO PERDOMO DE NEIVA</t>
  </si>
  <si>
    <t>ADQUISICION DE EQUIPOS BIOMEDICOS  PARA LA UNIDAD CARDIOVASCULAR DEL HOSPITAL UNIVERSITARIO HERNANDO MONCALEANO PERDOMO DE NEIVA</t>
  </si>
  <si>
    <t>MEJORAMIENTO DE LA CALIDAD EDUCATIVA DE LOS ESTUDIANTES DE 187 INSTITUCIONES EDUCATIVAS DE 35 MUNICIPIOS DEL DEPARTAMENTO DEL HUILA</t>
  </si>
  <si>
    <t>APOYO APREPARACION Y PARTICIPACION DELEGACION HUILENSE EN LOS XX JUEGOS DEPORTIVOS NACIONALES Y IV JUEGOS PARANACIONALES DEL DEPARTAMENTO DEL HUILA</t>
  </si>
  <si>
    <t>INDERHUILA</t>
  </si>
  <si>
    <t>009/15</t>
  </si>
  <si>
    <t>FORTALECIMIENTO DE LA SEGURIDAD CIUDADANA MEDIANTE LA AMPLIACION DE LOS SISTEMAS DE VIDEOVIGILANCIA Y DE GESTION DE INFORMACION EN EL DEPARTAMENTO DEL HUILA</t>
  </si>
  <si>
    <t>DOTACION DE EQUIPOS E INSTRUMENTOS DE LABORATORIO ADECUADOS PARA LAS PTAP DE LOS CASCOS URBANOS EN MUNICIPIOS DEL DEPARTAMENTO DEL HUILA</t>
  </si>
  <si>
    <t>AGUAS DEL HUILA</t>
  </si>
  <si>
    <t>CONSTRUCCION DE PAVIMENTO EN CONCRETO HIDRAULICO PARA SEIS CUADRAS DE LA RED VIAL URBANA DEL MUNICIPIO DEL AGRADO, HUILA, CENTRO ORIENTE</t>
  </si>
  <si>
    <t>CONSTRUCCION DE 1314 MTS CUADRADOS DE PAVIMENTO RIGIDO EN EL CASCO URBANO DEL MUNICIPIO DE ALGECIRAS, HUILA, CENTRO ORIENTE</t>
  </si>
  <si>
    <t>MEJORAMIENTO DE VIVIENDA PARA 58 FAMILIAS ZONA URBANA MUNICIPIO DE ALTAMIRA, HUILA, CENTRO ORIENTE</t>
  </si>
  <si>
    <t>CONSTRUCCION EN PAVIMENTO RIGIDO VIAS URBANAS DEL MUNICIPIO DE BARAYA, DEPARTAMENTO DEL HUILA</t>
  </si>
  <si>
    <t>CONSTRUCCION PAVIMENTO RIGIDO DE LA CALLE 32 ENTRE CARRERAS 10 Y 11 DEL BARRIO EL VISO DE CAMPOALEGRE, HUILA</t>
  </si>
  <si>
    <t>CONSTRUCCION DE LA CASA DE LA CULTURA MUNICIPIO DE COLOMBIA, HUILA</t>
  </si>
  <si>
    <t>CEMENTACION DE LAS CALLES 7. CRA 6 Y 7; CALLE 8 - CRA. 7 Y 8; CRA 8 - CALLE 8 Y 9; CRA. 8 CALLE 5 Y 6 ; CONSTRUCCION (2) BOX COULVERT MUNICIPIO DE EL PITAL - DEPARTAMENTO DEL HUILA</t>
  </si>
  <si>
    <t>CONSTRUCCION DE 20 BATERIAS SANITARIAS Y POZOS SEPTICOS EN LA ZONA RURAL DEL MUNICIPIO DE LA ARGENTINA, HUILA, CENTRO ORIENTE</t>
  </si>
  <si>
    <t>MEJORAMIENTO DE 60 VIVIENDAS DEL CASCO URBANO DEL MUNICIPIO DE NATAGA, HUILA,CENTRO ORIENTE</t>
  </si>
  <si>
    <t>MEJORAMIENTO DE VIVIENDA  RURAL EN EL MUNICIPIO DE SAN AGUSTIN</t>
  </si>
  <si>
    <t>MANTENIMIENTO VIAS TERCIARIAS MUNICIPIO DE SAN AGUSTIN, HUILA, CENTRO ORIENTE</t>
  </si>
  <si>
    <t>MEJORAMIENTO Y PAVIMENTACION EN CONCRETO RIGIDO DE LAS VIAS LUIS GUILLERMO Y ACROPOLIS DEL MUNICIPIO DE SANTA MARIA, HUILA</t>
  </si>
  <si>
    <t>MUNICIPIO DE SUAZA</t>
  </si>
  <si>
    <t>REHABILITACIÓN VIAL CON PAVIMENTO RÍGIDO EN LA CARRERA 2 ENTRE CALLES 1 Y 7 Y EN LA CALLE 1 ENTRE 2 Y 5 ACEVEDO, HUILA, CENTRO ORIENTE</t>
  </si>
  <si>
    <t>CONSTRUCCIÓN DE 4845 METROS CUADRADOS DE PAVIMENTO RÍGIDO EN VÍAS URBANAS DEL MUNICIPIO DE ALGECIRAS, HUILA, CENTRO ORIENTE</t>
  </si>
  <si>
    <t>CONSTRUCCIÓN HOGAR GERIÁTRICO SANTA MARTA MUNICIPIO DE COLOMBIA DEPARTAMENTO DEL HUILA</t>
  </si>
  <si>
    <t>REPOSICIÓN DE LA CAPA ASFÁLTICA VÍA PRINCIPAL ZONA URBANA MUNICIPIO EL AGRADO HUILA, CENTRO ORIENTE</t>
  </si>
  <si>
    <t>ESTUDIOS, DISEÑOS, COMPRA DE LOTE Y CONSTRUCCIÓN DE VIVIENDAS DE INTERÉS SOCIAL PARA LA POBLACIÓN VULNERABLE ELÍAS, HUILA</t>
  </si>
  <si>
    <t>REHABILITACIÓN DE VÍAS, ANDENES Y CERRAMIENTO SOBRE LA CALLE 6 ENTRE CARRERAS 1A Y 2 ACCESO PRINCIPAL AL CEMENTERIO CENTRAL DEL MUNICIPIO DE GIGANTE , DEPARTAMENTO DEL HUILA</t>
  </si>
  <si>
    <t>CONSTRUCCIÓN DEL EJE LÚDICO PARQUE RECREATIVO, CULTURAL Y TERAPEÚTICO "YUMA" MUNICIPIO DE GIGANTE, DEPARTAMENTO DEL HUILA</t>
  </si>
  <si>
    <t>REPOSICIÓN DE LA CEMENTACIÓN EN CONCRETO RÍGIDO DE NUEVE CALLES URBANAS CON REPOSICIÓN DE ACUEDUCTO Y ALCANTARILLADO EN EL MUNICIPIO DE GIGANTE, HUILA, CENTRO ORIENTE</t>
  </si>
  <si>
    <t>CONSTRUCCIÓN PARQUE CENTRAL CENTRO POBLADO DE RÍO LORO MUNICIPIO DE GIGANTE DEPARTAMENTO DEL HUILA</t>
  </si>
  <si>
    <t>MEJORAMIENTO PARQUE PRINCIPAL DEL CASCO URBANO DEL MUNICIPIO DE GIGANTE, DEPARTAMENTO DEL HUILA</t>
  </si>
  <si>
    <t>REPOSICIÓN DE PAVIMENTO EN CONCRETO RÍGIDO DE TRES CALLES URBANAS CON REPOSICIÓN DE ACUEDUCTO Y ALCANTARILLADO EN EL MUNICIPIO DE GIGANTE</t>
  </si>
  <si>
    <t>REPOSICIÓN DE LA BOMBA DEL VEHÍCULO DE CONTROL DE INCENDIOS ESTRUCTURALES DEL CUERPO DE BOMBEROS VOLUNTARIOS DEL MUNICIPIO DE GUADALUPE DEL DEPARTAMENTO DEL HUILA</t>
  </si>
  <si>
    <t>MEJORAMIENTO DE VIVIENDA URBANA EN EL MUNICIPIO DE HOBO</t>
  </si>
  <si>
    <t>GUADALUPE</t>
  </si>
  <si>
    <t>ADQUISICIÓN DE UNA AMBULANCIA PARA EL TRASLADO ASISTENCIAL BÁSICO DE LA ESE JUAN RAMON NUÑEZ PALACIOS DE LA ARGENTINA, DEPARTAMENTO DEL HUILA</t>
  </si>
  <si>
    <t>CONSTRUCCIÓN DE LA CANALIZACIÓN DEL ZANJÓN DEL BURRO DEL MUNICIPIO DE PITALITO DEPARTAMENTO DEL HUILA</t>
  </si>
  <si>
    <t>CONSTRUCCIÓN DE PAVIMENTO HIDRÁULICO DE LAS VIAS URBANAS DEL MUNICIPIO DE RIVERA DEPARTAMENTO DEL HUILA</t>
  </si>
  <si>
    <t>TRASLADO Y CONSTRUCCIÓN NUEVA SEDE INSTITUCIÓN EDUCATIVA MISAEL PASTRANA BORRERO MUNICIPIO DE SALADOBLANCO, HUILA</t>
  </si>
  <si>
    <t>CONSTRUCCIÓN DE CERRAMIENTO Y GRADERÍAS EN LOS POLIDEPORTIVOS DE LOS CENTROS POBLADOS LA CABAÑA Y MORELIA DEL MUNICIPIO DE SALADOBLANCO, HUILA</t>
  </si>
  <si>
    <t>EMPRESAS PUBLICAS DE PITALITO</t>
  </si>
  <si>
    <t>ADQUISICIÓN DE VEHÍCULO RECOLECTOR COMPACTADO PARA EL MUNICIPIO DE SAN AGUSTÍN, HUILA</t>
  </si>
  <si>
    <t>MEJORAMIENTO DE VIVIENDA EN LA ZONA URBANA DEL MUNICIPIO DE SANTA MARÍA DEPARTAMENTO DEL HUILA</t>
  </si>
  <si>
    <t>REHABILITACIÓN DE VÍAS MEDIANTE LA CONSTRUCCIÓN DE PLACA HUELLA EN LA RED TERCIARIA DEL MUNICIPIO DE SANTA MARÍA DEPARTAMENTO DEL HUILA</t>
  </si>
  <si>
    <t>MEJORAMIENTO DEL POLIDEPORTIVO DE LA INST.EDU. SAN LORENZO SEDE DANIEL JARAMILLO LÓPEZ ZONA URBANA DEL MUNICIPIO DE SUAZA - HUILA</t>
  </si>
  <si>
    <t>CONSTRUCCIÓN DE PAVIMENTO RÍGIDO DE LA CALLE 3 CON CARRERA 4 Y 2 DEL BARRIO JORGE ELIECER GAITÁN ZONA URBANA DEL MUNICIPIO DE SUAZA DPTO DEL HUILA</t>
  </si>
  <si>
    <t>ACTUALIZACIÓN, AJUSTES Y COMPLEMENTACIÓN DE LOS ESTUDIOS DE FACTIBILIDAD Y DISEÑOS DETALLADOS DEL DISTRITO DE RIEGO DE P. E. GUAYABAL, SUAZA,  HUILA</t>
  </si>
  <si>
    <t>CONSTRUCCIÓN PLANTA DE BENEFICIO BOVINO EN EL MUNICIPIO DE SUAZA - HUILA</t>
  </si>
  <si>
    <t>CONSTRUCCIÓN DE PAVIMENTO RÍGIDO VÍAS URBANAS DEL CENTRO POBLADO DE QUITURO, MUNICIPIO DE TARQUI DEPARTAMENTO DEL HUILA</t>
  </si>
  <si>
    <t>CONSTRUCCIÓN DE PAVIMENTO RÍGIDO VÍAS URBANAS DEL CENTRO POBLADO EL VERGEL, MUNICIPIO DE TARQUI DEPARTAMENTO DEL HUILA</t>
  </si>
  <si>
    <t>CONSTRUCCIÓN DE PAVIMENTO RÍGIDO VÍAS URBANAS DE LA VEREDA RICABRISA, MUNICIPIO DE TARQUI DEPARTAMENTO DEL HUILA</t>
  </si>
  <si>
    <t>CONSTRUCCIÓN DE PAVIMENTO RÍGIDO VÍAS URBANAS DEL CENTRO POBLADO DE MAITO, MUNICIPIO DE TARQUI DEPARTAMENTO DEL HUILA</t>
  </si>
  <si>
    <t>CONSTRUCCIÓN DE PLACA HUELLA EN TRAMOS CRÍTICOS DE LA RED VIAL TERCIARIA DEL MUNICIPIO DE TESALIA - DEPARTAMENTO DEL HUILA</t>
  </si>
  <si>
    <t>CONSTRUCCIÓN DE 44 VIVIENDAS BIFAMILIARES DE INTERÉS PRIORITARIO EN LA URBANIZACIÓN CONVIVIR PARA LA REUBICACIÓN DE 88 FAMILIAS DEL MUNICIPIO DE TIMANÁ DEPARTAMENTO DEL HUILA</t>
  </si>
  <si>
    <t>CONSTRUCCION PAVIMENTO RIGIDO DE SEIS (6) TRAMOS DE VIAS URBANAS DEL MUNICIPIO DE TIMANA DEPARTAMENTO DEL HUILA</t>
  </si>
  <si>
    <t>CONSTRUCCIÓN DE PAVIMENTO EN PLACA HUELLA EN LA VÍA DE ACCESO A LA MALOCA CABILDO YANACONA VEREDA NUEVA ZELANDA, MUNICIPIO DE SAN AGUSTÍN, DEPARTAMENTO DEL HUILA</t>
  </si>
  <si>
    <t>CONSTRUCCION DE NUEVA INFRAESTRUCTURA FISICA DE LA ESE MIGUEL BARRETO LOPEZ DEL MUNICIPIO DE TELLO</t>
  </si>
  <si>
    <t>MUNICIPIO DE TELLO</t>
  </si>
  <si>
    <t>CONSTRUCCION CUBIERTA Y MEJORAMIENTO DEL POLIDEPORTIVO DE LA INSTITUCION BUENOS AIRES UBICADA EN LA VEREDA BUENOS AIRES DEL MUNICIPIO DE PALESTINA DEPARTAMENTO DEL HUILA</t>
  </si>
  <si>
    <t>CONSTRUCCION CUBIERTA Y MEJORAMIENTO DEL POLIDEPORTIVO UBICADO EN LA VEREDA JORDAN DEL MUNICIPIO DE PALESTINA DEPARTAMENTO DEL HUILA</t>
  </si>
  <si>
    <t>MUNICIPIO DE PALESTINA</t>
  </si>
  <si>
    <t>CONSTRUCCION DE PAVIMENTO RIGIDO EN VIAS URBANAS DEL MUNICIPIO DE ALGECIRAS DEPARTAMENTO DEL HUILA</t>
  </si>
  <si>
    <t>REHABILITACION DE VIAS MEDIANTE LA CONSTRUCCION DE PLACA HUELLA Y OBRAS DE ARTE EN LA RED TERCIARIA DEL MUNICIPIO DE SANTA MARIA DEPARTAMENTO DEL HUILA</t>
  </si>
  <si>
    <t>MUNICIPIO DE ALGECIRAS</t>
  </si>
  <si>
    <t>MPIO DE STA MARIA</t>
  </si>
  <si>
    <t>MEJORAMIENTO DE 180 VIVIENDAS DEL SECTOR RURAL DEL MUNICIPIO DE COLOMBIA HUILA</t>
  </si>
  <si>
    <t>MPIO DE COLOMBIA</t>
  </si>
  <si>
    <t>MEJORAMIENTO DE LA CAPACIDAD DE RESPUESTA ANTE EVENTOS DE RIESGO EN EL MUNICIPIO DE CAMPOALEGRE, HUILA</t>
  </si>
  <si>
    <t>MPIO DE CAMPOALEGRE</t>
  </si>
  <si>
    <t>CONSTRUCCION DE PAVIMENTACION EN CONCRETO RIGIDO TRAMOS CARRERA 3 ENTRE CALLES 4 Y 3 - CALLE 4 ENTRE CARRERAS 8 Y 9 CARRERA 9 ENTRE CALLES 1A Y 1B CASCO URBANO DEL MUNICIPIO DE IQUIRA DEPARTAMENTO DEL HUILA</t>
  </si>
  <si>
    <t>MPIO DE IQUIRA</t>
  </si>
  <si>
    <t>MEJORAMIENTO DE VIVIENDAS URBANAS DISPERSAS, MUNICIPIO DEL AGRADO, DEPARTAMENTO DEL HUILA</t>
  </si>
  <si>
    <t>MPIO DEL AGRADO</t>
  </si>
  <si>
    <t>PROYECTOS APROBADOS POR EL OCAD DEPARTAMENTAL  2012 - 2016     ESTADO :  TERMINADO</t>
  </si>
  <si>
    <t>CONSTRUCCION DE PAVIMENTO EN CONCRETO RIGIDO EN EL MUNICIPIO DE GARZON DEPARTAMENTO DEL HUILA</t>
  </si>
  <si>
    <t>EJECUTOR: MPIO DE GARZON INTERVENTORIA:  DEPTO DEL HUILA</t>
  </si>
  <si>
    <t>EN PROCESO DE CONTRATACION</t>
  </si>
  <si>
    <t>CONSTRUCCIÓN DE OBRAS INCONCLUSAS EN INSTITUCIONES EDUCATIVAS DE LA ZONA RURAL DEL MUNICIPIO DE AIPE, DEPARTAMENTO DEL HUILA</t>
  </si>
  <si>
    <t>MEJORAMIENTO DE VIVIENDA VIS UNIENDO FUERZAS EN LA ZONA RURAL, MUNICIPIO DE TARQUI, HUILA</t>
  </si>
  <si>
    <t>CONSTRUCCION DE CUBIERTA PARA POLIDEPORTIVO EN LA INSTITUCION EDUCATIVA LAS TOLDAS SEDE PRINCIPAL DEL MUNICIPIO DE LA ARGENTINA DEPARTAMENTO DEL HUILA</t>
  </si>
  <si>
    <t>MUNICIPIO DE LA ARGENTINA</t>
  </si>
  <si>
    <t>PROYECTOS APROBADOS POR EL OCAD DEPARTAMENTAL  2012 - 2016     ESTADO :  EN PROCESO DE CONTRATACION</t>
  </si>
  <si>
    <t>CONSTRUCCION EDIFICIO A DEL PARQUE DE LA MUSICA JORGE VILLAMIL CORDOVEZ EN NEIVA, HUILA, CENTRO ORIENTE</t>
  </si>
  <si>
    <t>CONTRATADO EN EJECUCION</t>
  </si>
  <si>
    <t>FORTALECIMIENTO DE OPORTUNIDADES PARA EL DESARROLLO DE EMPRESAS CAFETERAS SOSTENIBLES EN EL DEPTO DEL HUILA</t>
  </si>
  <si>
    <t>CONSTRUCCION PAVIMENTO RIGIDO EN VIAS URBANAS DE 32 MPIOS DEL DEPARTAMENTO DEL HUILA</t>
  </si>
  <si>
    <t>FORTALECIMIENTO DE LA ESTRATEGIA CORREDOR TECNOLOGICO DEL HUILA</t>
  </si>
  <si>
    <t>FORTALECIMIENTO DE LA ESCUELA NACIONAL DE LA CALIDAD DEL CAFÉ EN EL DEPTO DEL HUILA</t>
  </si>
  <si>
    <t>CONSTRUCCION, REHABILITACION Y OPTIMIZACION DE DISTRITOS DE RIEGO</t>
  </si>
  <si>
    <t>APOYO PARA EL FORTALECIMIENTO DE LA INFRAESTRUCTURA Y EQUIPAMIENTO PRODUCTIVO DEL SECTOR AGROPECUARIO</t>
  </si>
  <si>
    <t>MEJORAMIENTO Y REHABILITACIÓN DE VÍAS SECUNDARIAS EN LOS MUNICIPIOS DE GIGANTE Y GARZÓN, HUILA, CENTRO ORIENTE</t>
  </si>
  <si>
    <t>CONSTRUCCIÓN REHABILITACIÓN DE DISTRIOS DE RIEGO Y ELABORACIÓN DE ESTUDIOS Y DISEÑOS PARA PROYECTOS DE ADECUACIÓN DE TIERRAS EN EL DEPARTAMENTO DEL HUILA</t>
  </si>
  <si>
    <t>CONSTRUCCION Y REHABILITACION DE DISTRITOS DE RIEGO EN EL DEPARTAMENTO DEL HUILA</t>
  </si>
  <si>
    <t>CONSTRUCCION PARA LA TERMINACION DE LA INSTITUCION EDUCATIVA PAULO VI SEDE PRINCIPAL DEL MUNICIPIO DE COLOMBIA, DEPARTAMENTO DEL HUILA</t>
  </si>
  <si>
    <t>CONSTRUCCION PAVIMENTO EN PLACA HUELLA SECTOR MATANZAS - CENTRO POBLADO LOS CAUCHOS EN EL MUNICIPIO DE SAN AGUSTIN, DEPARTAMENTO DEL HUILA</t>
  </si>
  <si>
    <t>CONSTRUCCION DEL DISTRITO DE RIEGO DE PEQUEÑA ESCALA GUAYABAL EN EL MUNICIPIO DE SUAZA - DEPARTAMENTO DEL HUILA</t>
  </si>
  <si>
    <t>CONSTRUCCION DE INFRAESTRUCTURA ESCOLAR SEGUNDA FASE INSTITUCION EDUCATIVA JOSE EUSTACIO RIVERA DEL CORREGIMIENTO DE BRUSELAS, MUNICIPIO DE PITALITO DEPARTAMENTO DEL HUILA</t>
  </si>
  <si>
    <t>IMPLEMENTACION E INTERVENCION PARA EL MANTENIMIENTO CORRECTIVO EN LA CASA FISCAL DEL HUILA EN BOGOTA D.C.</t>
  </si>
  <si>
    <t>DISEÑO Y EJECUCION DE UNA CAMPAÑA PROMOCIONAL COMO DESTINO TURISTICO DEL DEPARTAMENTO DEL HUILA</t>
  </si>
  <si>
    <t>MEJORAMIENTO ACUEDUCTO RURAL VEREDA EL DIAMANTE 2 DEL MUNICIPIO DE COLOMBIA -HUILA</t>
  </si>
  <si>
    <t xml:space="preserve">CONSTRUCCION ACUEDUCTO RURAL VEREDA EL DIAMANTE 1 DEL MUNICIPIO DE COLOMBIA, HUILA </t>
  </si>
  <si>
    <t>CONSTRUCCION 5 CUBIERTAS TIPO PARA POLIDEPORTIVO EN LOS BARRIOS PUERTA DEL SOL, LA REBECA, ANTONIO BARAYA, LUIS CARLOS GALAN Y CANDIDO NEIVA, HUILA, CENTRO ORIENTE</t>
  </si>
  <si>
    <t>MEJORAMIENTO DE LA  PRODUCTIVIDAD GANADERA MEDIANTE LA TRANSFERENCIA DE TECNOLOGIA A TRAVES DE EMBRIONES VITRIFICADOS SEXADOS HEMBRA EN EL DEPARTAMENTO DEL HUILA</t>
  </si>
  <si>
    <t>CONSTRUCCION DE PAVIMENTO EN PLACA HUELLA DE LA VIA TIMANA - COSANZA L=4 KM DEL MUNICIPIO DE TIMANA, DEPARTAMENTO DEL HUILA</t>
  </si>
  <si>
    <t>DOTACION DE EQUIPOS BIOMEDICOS PARA LA ESE HOSPITAL DEPARTAMENTAL SAN VICENTE DE PAUL DE GARZON - HUILA</t>
  </si>
  <si>
    <t>ESE HOSPITAL DEPARTAMENTAL SAN VICENTE DE PAUL DE GARZON</t>
  </si>
  <si>
    <t>CONSTRUCCION DE CUBIERTAS PARA POLIDEPORTIVOS EN EL DEPARTAMENTO DEL HUILA</t>
  </si>
  <si>
    <t>CONSTRUCCIÓN DE PUENTE VEHICULAR SOBRE EL RIO MAGDALENA EN LA VÍA CRUCE  A GUACACALLO – LA LAGUNA, MUNICIPIO DE PITALITO DEPARTAMENTO DEL HUILA</t>
  </si>
  <si>
    <t>MEJORAMIENTO DE VIVIENDA RURAL (DISEÑOS TIPOS) EN EL DEPARTAMENTO DEL HUILA</t>
  </si>
  <si>
    <t>CONSTRUCCIÓN CANCHA DE FUTBOL EN GRAMA SINTETICA FASE III EXTERIORES COLISEO CUBIERTO PITALITO, HUILA</t>
  </si>
  <si>
    <t>CONSTRUCCION DE PAVIMENTO EN CONCRETO FLEXIBLE DE VIAS DEL MUNICIPIO DE NEIVA DEPARTAMENTO DEL HUILA</t>
  </si>
  <si>
    <t>MEJORAMIENTO DE VIVIENDA EN ZONA URBANA EL MUNICIPIO DE NEIVA, HUILA</t>
  </si>
  <si>
    <t>MEJORAMIENTO DE VIVIENDA EN ZONAS RURALES  DEL DEPARTAMENTO DEL HUILA</t>
  </si>
  <si>
    <t>MEJORAMIENTO DE VIVIENDA PARA LA POBLACION DEL RESGUARDO INDIGENA PICKWE IKH-LA ARGENTINA HUILA</t>
  </si>
  <si>
    <t>CONSTRUCCION FASE II EXTERIORES DEL COLISEO CUBIERTO DE PITALITO, HUILA, CENTRO ORIENTE</t>
  </si>
  <si>
    <t>CONSTRUCCION DE PAVIMENTO FLEXIBLE CIRCUITO TURISTICO DEL SUR, TRAMO CRUCE ISNOS - ALTO DE LOS IDOLOS, DEPARTAMENTO DEL HUILA</t>
  </si>
  <si>
    <t>CONSTRUCCION DEL CENTRO DE OPERACIONES DE EMERGENCIAS DE LA ZONA DE INFLUENCIA DEL VOLCAN NEVADO DEL HUILA EN EL MUNICIPIO DE LA PLATA</t>
  </si>
  <si>
    <t>CONSTRUCCION PAVIMENTO FLEXIBLE VIA LA VICTORIA - SAN MARCOS DEL K0-000 AL K7-000 MUNICIPIO DE ACEVEDO, DEPARTAMENTO DEL HUILA</t>
  </si>
  <si>
    <t>IMPLEMENTACION DE PLATAFORMA LCMS EN LA UNIVERSIDAD SURCOLOMBIANA PARA AUMENTAR LA TASA DE COBERTURA BRUTA EN EDUCACION SUPERIOR EN TODO EL DEPARTAMENTO DEL HUILA</t>
  </si>
  <si>
    <t>UNIVERSIDAD SURCOLOMBIANA</t>
  </si>
  <si>
    <t>MEJORAMIENTO DE VIVIENDA URBANA EN EL MUNICIPIO DE PITALITO DEPARTAMENTO DEL HUILA</t>
  </si>
  <si>
    <t>AMPLIACION ACUEDUCTO POTRERILLOS A LAS VDAS LA GUANDINOSA Y LOS ALTARES GIGANTE, HUILA, CENTRO ORIENTE</t>
  </si>
  <si>
    <t>CONSTRUCCION PAVIMENTO ARTICULADO EN ADOQUIN PARA LAS VIAS DE ACCESO A LOS ATRACTIVOS TURISTICOS DEL MUNICIPIO DE SAN AGUSTIN</t>
  </si>
  <si>
    <t>CONSTRUCCION PRIMERA ETAPA SENDERO DE INTERPRETACION ARQUEOLOGICA Y DEL MACIZO COLOMBIANO EN EL MUNICIPIO DE SAN AGUSTIN</t>
  </si>
  <si>
    <t>MEJORAMIENTO DEL SISTEMA DE TRANSPORTE EDUCATIVO DE POBLACIÓN VULNERABLE DEL MUNICIPIO DE CAMPOALEGRE - HUILA</t>
  </si>
  <si>
    <t>CONSTRUCCIÓN, ADECUACIÓN Y MEJORAMIENTO DE LA PLANTA FÍSICA DEL PARQUE RECREACIONAL LA MAGDALENA DEL MUNICIPIO DE EL AGRADO HUILA, REGION CENTRO ORIENTE</t>
  </si>
  <si>
    <t>CONSTRUCCIÓN DE PAVIMENTO DE LA RED VIAL URBANA DEL MUNICIPIO DE SALADOBLANCO, DEPARTAMENTO DEL HUILA</t>
  </si>
  <si>
    <t>ADECUACIÓN Y RESTAURACIÓN DEL EDIFICIO MUNICIPAL DEL MUNICIPIO DE TELLO - DEPARTAMENTO DEL HUILA</t>
  </si>
  <si>
    <t>FORMULACIÓN DEL ESQUEMA DE ORDENAMIENTO TERRITORIAL - EOT DEL MUNICIPIO DE TIMANÁ DEPARTAMENTO DEL HUILA</t>
  </si>
  <si>
    <t>CONSTRUCCIÓN SEGUNDA FASE DE LA INSTITUCIÓN EDUCATIVA ANA ELISA CUENCA LARA DEL MUNICIPIO DE YAGUARÁ DEPARTAMENTO DEL HUILA</t>
  </si>
  <si>
    <t>CONSTRUCCION HUILA VISR 2013</t>
  </si>
  <si>
    <t>BANCO AGRARIO</t>
  </si>
  <si>
    <t>ADECUACION, MANTENIMIENTO Y RESTAURACION DEL PARQUE CENTRAL MEDIANTE LA CONSTRUCCION DE ALAMEDAS Y REPOSICION DE VISA EN PAVIMENTO FLEXIBLE DEL MUNICIPIO DE TELLO, HUILA, CENTRO ORIENTE</t>
  </si>
  <si>
    <t>CONSTRUCCION CUBIERTA PARA EL PÓLIDEPORTIVO DE LA VEREDA EL RECREO DEL MUNICIPIO DE EL PITAL, DEPARTAMENTO DEL HUILA</t>
  </si>
  <si>
    <t>CONSTRUCCION POLIDEPORTIVO CUBIERTO DE LA VEREDA EL UVITAL DEL MUNICIPIO DE EL PITAL, DEPARTAMENTO DEL HUILA</t>
  </si>
  <si>
    <t>CONSTRUCCION POLIDEPORTIVO CUBIERTO , GRADERIAS Y TARIMA DEN EL CENTRO RECREACIONAL NUEVA ESPERANZA DEL MUNICIPIO DE EL PITAL, DEPARTAMENTO DEL HUILA</t>
  </si>
  <si>
    <t>CONSTRUCCION CERRAMIENTO PERIMETRAL DE LOS POLIDEPORTIVOS DE LAS SEDES EDUCATIVAS EL VEGON Y LAS NIEVES, MUNICIPIO DE TARQUI DEPARTAMENTO DEL HUILA</t>
  </si>
  <si>
    <t>CONSTRUCCION INFRAESTRUCTURA EDUCATIVA EN LA ZONA RURAL DEL MUNICIPIO DE TARQUI DEPARTAMENTO DEL HUILA</t>
  </si>
  <si>
    <t>DISEÑO, ACTUALIZACION Y COMPLEMENTACION PARA CINCO ESTUDIOS DE ACUEDUCTOS RURALES DEL MUNICIPIO DE SUAZA, HUILA, CENTRO ORIENTE</t>
  </si>
  <si>
    <t>CONSTRUCCION PRIMERA FASE URBANIZACION RICAUTE VARGAS ELIAS, HUILA</t>
  </si>
  <si>
    <t>MUNICIPIO DEL PITAL</t>
  </si>
  <si>
    <t>MUNICIPIO DE TARQUI</t>
  </si>
  <si>
    <t>MUNICIPIO DE ELIAS</t>
  </si>
  <si>
    <t>CONSTRUCCION DE INFRAESTRUCTURA EDUCATIVA PARA REUBICACION D ELA SEDE ALTO BUENAVISTA DEL CENTRO EDUCATIVO BUENAVISTA MUNICIPIO EL AGRADO, DEPARTAMENTO DEL HUILA</t>
  </si>
  <si>
    <t>CONSTRUCCION Y MEJORAMIENTO DE INFRAESTRUCTURA EN 13 SEDES DE LAS NUEVE INSTITUCIONES EDUCATIVAS DEL MUNICIPIO DE GIGANTE DEPARTAMENTO DEL HUILA</t>
  </si>
  <si>
    <t>CONSTRUCCION OBRAS DE RECREACION Y SANO ESPARCIMIENTO EN EL MALECON SOBRE LA QUEBRADA CHIBAYACO ZONA URBANA MUNICIPIO DE EL AGRADO DEPARTAMENTO DEL HUILA</t>
  </si>
  <si>
    <t>CONSTRUCCION CENTRO DE EVENTOS DEPORTIVOS Y CULTURALES MUNICIPIO DE VILLAVIEJA DEPARTAMENTO DEL HUILA</t>
  </si>
  <si>
    <t>CONSTRUCCION PAVIMENTACION Y OBRAS COMPLEMENTARIAS VIA CALLE 6 ENTRE CARRERA 4 Y VIA NACIONAL CENTRO POBLADO GUAYABAL DEL MUNICIPIO DE SUAZA DEPARTAMENTO DEL HUILA</t>
  </si>
  <si>
    <t>CONSTRUCCION IV CENTENARIO SECTOR MARIA PAULA AGRUPACIONES A, B Y C NEIVA, HUILA</t>
  </si>
  <si>
    <t>CONSTRUCCION DE UN PUENTE PEATONAL COLGANTE EN LA VEREDA QUEBRADON SUR DEL MUNICIPIO DE ALGECIRAS, DEPARTAMENTO DEL HUILA</t>
  </si>
  <si>
    <t>CONSTRUCCION PUENTE VEHICULAR L40MTS, EN LA VEREDA PARAISO VIEJO SECTOR LA VIRGINIA DEL MUNICIPIO DE ALGECIRAS, DEPARTAMENTO DEL HUILA</t>
  </si>
  <si>
    <t>MEJORAMIENTO DE 215 VIVIENDAS DEL SECTOR URBANO DEL MUNICIPIO DE CAMPOALEGRE HUILA</t>
  </si>
  <si>
    <t>CONTRATO EN EJECUCION</t>
  </si>
  <si>
    <t>CONSTRUCCION DE PAVIMENTACION EN CONCRETO RIGIDO TRAMOS COMPRENDIDOS ENTRE LA CARREA 9 ENTRE CALLES 1 Y 5 BIS SUR HASTA EL ACCESO AL CDI CASCO URBANO DEL MUNICIPIO TARQUI</t>
  </si>
  <si>
    <t>CONSTRUCCION RESTAURANTE ESCOLAR INSTITUCION EDUCATIVA LUIS EDGAR DURAN RAMIREZ SEDE PRINCIPAL MUNICIPIO DE PAICOL - HUILA</t>
  </si>
  <si>
    <t>MEJORAMIENTO Y REPAVIMENTACION DE LA VIA DEL CRUCE DE NEIVA - RIVERA A RIVERA MUNICIPIO DE RIVERA DEPARTAMENTO DEL HUILA</t>
  </si>
  <si>
    <t>CONSTRUCCION DE PLACA HUELLA Y OBRAS DE ARTE RED VIAL DEL CORREGIMIENTO DE RIVERITA MUNICIPIO DE RIVERA DEPARTAMENTO DEL HUILA</t>
  </si>
  <si>
    <t>CONSTRUCCION Y MEJORAMIENTO DE LA INFRAESTRUCTURA VIAL Y REPOSICION DEL SISTEMA DE ALCANTARILLADO DE LA CARRERA 8 ENTRE CALLE 8 Y 9A DEL MUNICIPIO DE TESALIA, HUILA, CENTRO ORIENTE</t>
  </si>
  <si>
    <t>MEJORAMIENTO DE VIVIENDA EN SANEAMIENTO BASICO CON UNIDADES SANITARIAS  EN LA ZONA RURAL DE INFLUENCIA PETROLERA DEL MUNICIPIO DE GIGANTE DEPARTAMENTO DEL HUILA</t>
  </si>
  <si>
    <t>MEJORAMIENTO DE VIVIENDA RURAL MUNICIPIO DE NATAGA - HUILA</t>
  </si>
  <si>
    <t>MEJORAMIENTO DE 400 VIVIENDAS DEL SECTOR RURAL DEL MUNICIPIO DE ALGECIRAS HUILA</t>
  </si>
  <si>
    <t>CONSTRUCCION Y REPOSICION DE PAVIMENTO RIGIDO Y REPOSICION DE ALCANTARILLADO SANITARIO EN SIETE (7) CALLES DE LA ZONA URBANA DEL MUNICIPIO DE GIGANTE DEPARTAMENTO DEL HUILA</t>
  </si>
  <si>
    <t>CONSTRUCCION DE PAVIMENTO EN CONCRETO RIGIDO EN LAS VIAS URBANAS DEL MUNICIPIO DE TELLO DEPARTAMENTO DEL HUILA</t>
  </si>
  <si>
    <t>CONSTRUCCION DEL PAVIMENTO DE LAS VIAS EN LOS CENTROS POBLADOS DE RIVERITA, RIO FRIO, LA ULLOA, EL GUADUAL Y ARENOSO ZONA URAL DEL MUNICIPIO DE RIVERA DEPARTAMENTO DEL HUILA</t>
  </si>
  <si>
    <t>CONSTRUCCION DE PAVIMENTO RIGIDO EN VIAS URBANAS DEL MUNICIPIO DE TARQUI DEPARTAMENTO DEL HUILA</t>
  </si>
  <si>
    <t>MEJORAMIENTO VIS EN TELLO TODOS PODEMOS, ZONA URBANA, MUNICIPIO DE TELLO, HUILA, CENTRO ORIENTE</t>
  </si>
  <si>
    <t>CONSTRUCCION DE PAVIMENTO RIGIDO EN CINCO CUADRAS URBANAS DEL MUNICIPIO EL AGRADO DEPARTAMENTO DEL HUILA</t>
  </si>
  <si>
    <t>MEJORAMIENTO DEL ACUEDUCTO DE LA VEREDA VENTANAS DEL MUNICIPIO DE AIPE, DEPARTAMENTO DEL HUILA</t>
  </si>
  <si>
    <t>CONSTRUCCION OBRA NUEVA DE LA ESE HOSPITAL NUESTRA SEÑORA DE FATIMA DE SUAZA, HUILA</t>
  </si>
  <si>
    <t>CONTRATADO - PENDIENTE INTERVENTORIA</t>
  </si>
  <si>
    <t>EJECUTOR: MPIO DE TARQUI
INTERVENTORIA: DEPTO DEL HUILA</t>
  </si>
  <si>
    <t>MPIO DEL AGRADO
INTERVENTORIA: DEPTO DEL HUILA</t>
  </si>
  <si>
    <t>ESE NUESTRA SEÑORA DE FATIMA</t>
  </si>
  <si>
    <t>MEJORAMIENTO DE VIVIENDA PARA LA COMUNIDAD DEL CABILDO INDIGENA YACUAS DE LA ETNIA YANACONA DEL MUNICIPIO DE PALESTINA DEPARTAMENTO DEL HUILA</t>
  </si>
  <si>
    <t>CONSTRUCCION CUBIERTA Y MEJORAMIENTO DEL POLIDEPORTIVO EN LA SEDE EDUCATIVA PRINCIPAL DE LA INSTITUCION EDUCATIVA EL ROBLE DEL MUNICIPIO DE PALESTINA DEPARTAMENTO DEL HUILA</t>
  </si>
  <si>
    <t>CONSTRUCCION CERRAMIENTO PERIMETRAL EN LA SEDE EDUCATIVA PALESTINA DE LA INSTITUCION EDUCATIVA PALESTINA DEL MUNICIPIO DE PALESTINA DEPARTAMENTO DEL HUILA</t>
  </si>
  <si>
    <t>CONSTRUCCIÓN PAVIMENTO EN CONCRETO HIDRÁULICO DE LA  CALLE 7 ENTRE CARRERAS 1A Y 8 CORREGIMIENTO DE BRUSELAS, MUNICIPIO DE PITALITO, HUILA, CENTRO ORIENTE</t>
  </si>
  <si>
    <t>CONTRATADO SIN ACTA DE INICIO</t>
  </si>
  <si>
    <t>REHABILITACION DEL DISTRITO DE RIEGO DE PEQUEÑA ESCALA LA OVEJERA - ASOVEJERAS EN EL MUNICIPIO DE CAMPOALEGRE - DEPARTAMENTO DEL HUILA</t>
  </si>
  <si>
    <t>CONSTRUCCION PUENTE VEHICULAR POTRERILLOS, VIA CRUCE SAN ANTONIO DEL PESCADO - PARAISO, MUNICIPIO DE GARZON, DEPARTAMENTO DEL HUILA</t>
  </si>
  <si>
    <t>INSTALACION DE PLANTAS DE TRATAMIENTO DE AGUA EN LAS VEREDAS CERRITOS, CHILLURCO, ASUACAL, TABACAL, CABUYAL DEL CEDRO RIVERA DEL GUARAPAS Y PARAISO LA PALMA EN EL MUNICPIO DE PITALITO DEPARTAMENTO DEL HUILA</t>
  </si>
  <si>
    <t>CONSTRUCCION DE LA SEGUNDA FASE DE LA NUEVA INFRAESTRUCTURA FISICA DE LA E.S.E  MIGUEL BARRETO LOPEZ DEL MUNICIPIO DE TELLO</t>
  </si>
  <si>
    <t>E.S.E MIGUEL BARRETO LOPEZ</t>
  </si>
  <si>
    <t>PROYECTOS APROBADOS POR EL OCAD DEPARTAMENTAL  2012 - 2016     ESTADO :  CONTRATADO SIN ACTA DE INICIO</t>
  </si>
  <si>
    <t>CONSTRUCCION DE UN PUENTE VEHICULAR EN LA VEREDA CAMPOBELLO SOBRE LA QUEBRADA EL CEDRO DEL MUNICIPIO DE PITALITO HUILA</t>
  </si>
  <si>
    <t>SIN CONTRATAR</t>
  </si>
  <si>
    <t>DOTACIÓN CON TECNOLOGÍA DE PUNTA DE EQUIPOS BIOMÉDICOS PARA LA TORRE MATERNO INFANTIL DE LA E.S.E HOSPITAL UNIVERSITARIO DE NEIVA.</t>
  </si>
  <si>
    <t>HOSPITAL UNIVERSITARIO DE NEIVA</t>
  </si>
  <si>
    <t>CONSTRUCCION DEL PABELLON DE CARNICOS E INSTALACION DEL CUARTO FRIO EN LA PLAZA DE MERCADO DEL MUNICIPIO DE ISNOS - DEPARTAMENTO DEL HUILA</t>
  </si>
  <si>
    <t>MEJORAMIENTO DE VIVIENDA PARA LA POBLACION DEL RESGUARDO INDIGENA LA GAITANA - LA PLATA HUILA</t>
  </si>
  <si>
    <t>MEJORAMIENTO DE VIVIENDA EN ZONAS URBANAS DEL DEPARTAMENTO DEL HUILA</t>
  </si>
  <si>
    <t>MEJORAMIENTO DE VIVIENDA URBANA (DISEÑOS TIPOS) EN EL DEPARTAMENTO DEL HUILA</t>
  </si>
  <si>
    <t>MEJORAMIENTO DE LAS CONDICIONES DE HABITABILIDAD DE FAMILIAS DE LA ZONA URBANA DEL MUNICIPIO DE NEIVA, HUILA</t>
  </si>
  <si>
    <t>IMPLEMENTACION DE UN PROGRAMA PARA EL FORTALECIMIENTO EN EQUIDAD DE GENERO Y NUEVAS MASCULINIDADES EN LA COMUNIDAD EDUCATIVA, EN EL DEPARTAMENTO DEL HUILA</t>
  </si>
  <si>
    <t>MEJORAMIENTO DE VIVIENDA RURAL EN LOS MUNICIPIOS DE GARZON, GUADALUPE, ISNOS, PITALITO Y SAN AGUSTIN - DEPARTAMENTO DEL HUILA</t>
  </si>
  <si>
    <t>CONSTRUCCION DE UNIDADES SANITARIAS CON SISTEMA DE TRATAMIENTO EN LA ZONA RURAL DEL DEPARTAMENTO DEL HUILA - FASE II</t>
  </si>
  <si>
    <t>MEJORAMIENTO DE VIVIENDA VISR GRUPO ASOPROBAN MUNICIPIO DE TELLO, HUILA</t>
  </si>
  <si>
    <t>CONSTRUCCION DEL PROYECTO DENOMINADO "JUNTOS CONSTRUYENDO MEJORAMIENTOS DE VIVIENDA RURAL 2014 PARA EL MUNICIPIO DE PALERMO, HUILA,CENTRO ORIENTE</t>
  </si>
  <si>
    <t>CONSTRUCCION DEL PROYECTO DENOMINADO "60 SOUCIONES DE MEJORAMIENTOS RURALES II DE LAS AGREMIACIONES DEL MUNICIPIO DE VILLAVIEJA"</t>
  </si>
  <si>
    <t>CONSTRUCCION DEL PROYECTO DENOMINADO "60 SOUCIONES DE MEJORAMIENTOS RURALES I DE LAS AGREMIACIONES DEL MUNICIPIO DE VILLAVIEJA"</t>
  </si>
  <si>
    <t>MEJORAMIENTO Y SANEAMIENTO 48 VISR 2014 SUAZA FASE 4</t>
  </si>
  <si>
    <t>MEJORAMIENTO Y SANEAMIENTO 60 VISR 2014 SUAZA FASE 2</t>
  </si>
  <si>
    <t>MEJORAMIENTO Y SANEAMIENTO 60 VISR 2014 SUAZA FASE 1</t>
  </si>
  <si>
    <t xml:space="preserve">MEJORAMIENTO DE VIVIENDA RURAL DE LA ASOCIACION DE CACAOTEROS DEL MUNICIPIO DE IQUIRA - HUILA </t>
  </si>
  <si>
    <t>MEJORAMIENTO Y OPTIMIZACION DE LAS REDES DE ACUEDUCTO EN LA CARRERA 26 ENTRE CALLE 22 Y LA PLANTA DE TRATAMIENTO EL JARDIN COMUNA 5 DEL MUNICIPIO DE NEIVA DEPARTAMENTO DEL HUILA</t>
  </si>
  <si>
    <t>MEJORAMIENTO DE VIIVENDAS EN VEREDAS VARIAS DEL SECTOR RURAL DEL MUNICIPIO DE COLOMBIA, DEPARTAMENTO DEL HUILA</t>
  </si>
  <si>
    <t>MUNICIPIO DE COLOMBIA</t>
  </si>
  <si>
    <t>MEJORAMIENTO DE 83 VIVIENDAS AREA RURAL DEL MUNICPIO DE VILLAVIEJA DEPARTAMENTO DEL HUILA</t>
  </si>
  <si>
    <t>CONSTRUCCION DE PAVIMENTO EN PLACA HUELLA PARA EL DESARROLLO TURISTICO DEL BARRIO SILOE DEL MUNICIPIO DE SAN AGUSTIN, DEPARTAMENTO DEL HUILA</t>
  </si>
  <si>
    <t>CONSTRUCCION DEL PAVIMENTO DE LA CALLE 4 ENTRE CARRERAS 9 Y 6 DEL MUNICIPIO DE TELLO DEPARTAMENTO DEL HUILA</t>
  </si>
  <si>
    <t>MUNICIPIO DE VILLAVIEJA</t>
  </si>
  <si>
    <t>ESTUDIOS Y DISEÑOS VIA TERCIARIA ALGECIRAS - LA ARCADIA ENTRE EL PR 0-000 AL PR 9-000 MUNICIPIO DE ALGECIRAS DEPARTAMENTO DEL HUILA</t>
  </si>
  <si>
    <t>CONSTRUCCION DE ACUEDUCTO POR SISTEMA DE BOMBEO DESDE POZO PROFUNDO, VEREDA LA CAÑANA, MUNICIPIO DEL AGRADO, DEPARTAMENTO DEL HUILA</t>
  </si>
  <si>
    <t>MEJORAMIENTO DE VIVIENDAS URBANO EN EL MUNICIPIO DE EL PITAL DEPARTAMENTO DEL HUILA</t>
  </si>
  <si>
    <t>CONSTRUCCION Y MEJORAMIENTO DE INFRAESTRUCTURA EDUCATIVA EN  EL MUNICIPIO DEL EL PITAL, DEPARTAMENTO DEL HUILA</t>
  </si>
  <si>
    <t>CONSTRUCCIÓN PAVIMENTO FLEXIBLE VIA ACCESO Y PLAZOLETA AEROPUERTO CONTADOR MUNICIPIO DE PITALITO, HUILA</t>
  </si>
  <si>
    <t>CONSTRUCCIÓN PAVIMENTO EN CONCRETO HIDRAULICO DE LA CARRERA  5 ESTE ENTRE CALLES 1 Y 7 BARRIO PORTAL DEL ORIENTE, MUNICIPIO DE PITALITO, HUILA</t>
  </si>
  <si>
    <t>PROYECTOS APROBADOS POR EL OCAD DEPARTAMENTAL  2012 - 2016     ESTADO :  SIN CONTRATAR</t>
  </si>
  <si>
    <t>CONSTRUCCION DE 50 VIVIENDAS PLAN DE VIVIENDA LOS YALCONES DEL MUNICIPIO DE LA ARGENTINA HUILA</t>
  </si>
  <si>
    <t>PROYECTOS APROBADOS POR EL OCAD DEPARTAMENTAL  2012 - 2016     ESTADO : DESAPROBADO</t>
  </si>
  <si>
    <t xml:space="preserve">SIN CONTRATAR  </t>
  </si>
  <si>
    <t>PROYECTOS APROBADOS POR EL OCAD DEPARTAMENTAL  2012 - 2016     ESTADO : PARA CIERRE</t>
  </si>
  <si>
    <t>ADQUISICION DE SISTEMA ACADEMICO EN LINEA</t>
  </si>
  <si>
    <t>DOTACION COMPUTADOR SOCIAL DEL HUILA</t>
  </si>
  <si>
    <t>DPTO. DEL HUILA</t>
  </si>
  <si>
    <t>MUNICIPIO DEL AGRADO</t>
  </si>
  <si>
    <t>MEJORAMIENTO DE LA CAPA ASFÁLTICA DEL PASO PRINCIPAL URBANO EN EL MUNICIPIO DEL AGRADO, HUILA</t>
  </si>
  <si>
    <t>APOYO CON CAPITAL SEMILLA A INICIATIVAS EMPRESARIALES A TRAVES DEL FONDO EMPRENDER EN EL DEPARTAMENTO DEL HUILA</t>
  </si>
  <si>
    <t>AVANCE FISICO   %</t>
  </si>
  <si>
    <t xml:space="preserve">AVANCE FINANCIERO % </t>
  </si>
  <si>
    <t>AVANCE FISICO %</t>
  </si>
  <si>
    <t>AVANCE FINANCIERO %</t>
  </si>
  <si>
    <t>010 del 23/12/2014</t>
  </si>
  <si>
    <t>006 del 9/6/2015</t>
  </si>
  <si>
    <t>002 del 13/08/13</t>
  </si>
  <si>
    <t>ACUERDO Y FECHA DE APROBACION</t>
  </si>
  <si>
    <t>001 DEL 24/10/2012</t>
  </si>
  <si>
    <t>003 DEL 27/09/2013</t>
  </si>
  <si>
    <t>DESAPROBADO</t>
  </si>
  <si>
    <t>005 DEL 5/11/2013</t>
  </si>
  <si>
    <t>003 DEL 13/04/2015</t>
  </si>
  <si>
    <t>003 DEL 17/06/2015</t>
  </si>
  <si>
    <t>TOTAL</t>
  </si>
  <si>
    <t>FECHA Y ACUERDO DE APROBACION</t>
  </si>
  <si>
    <t>VR. AD DEPTO</t>
  </si>
  <si>
    <t xml:space="preserve">VR. FCR - ESPECIFICAS MUNICIPIO </t>
  </si>
  <si>
    <t>OTRAS FUENTES DE FINANCIACIÓN (RECURSOS PROPIOS, APORTES OTRAS ENTIDADES)</t>
  </si>
  <si>
    <t>005 del 20/08/13</t>
  </si>
  <si>
    <t>002 del 5/12/12</t>
  </si>
  <si>
    <t>003 del 27/09/13</t>
  </si>
  <si>
    <t>005 del 5/11/13</t>
  </si>
  <si>
    <t>001 del 24/10/2012</t>
  </si>
  <si>
    <t>006 del 27/09/13</t>
  </si>
  <si>
    <t>007 del 27/12/13</t>
  </si>
  <si>
    <t>014 del 15/10/15</t>
  </si>
  <si>
    <t>100 %</t>
  </si>
  <si>
    <t>99 %</t>
  </si>
  <si>
    <t>92 %</t>
  </si>
  <si>
    <t>94 %</t>
  </si>
  <si>
    <t>87 %</t>
  </si>
  <si>
    <t>No.</t>
  </si>
  <si>
    <t>ACUERDO  Y FECHA DE APROBACION</t>
  </si>
  <si>
    <t>012 del 7/10/15</t>
  </si>
  <si>
    <t>005 del 12/05/15</t>
  </si>
  <si>
    <t>015 del 21/10/15/15</t>
  </si>
  <si>
    <t>0 %</t>
  </si>
  <si>
    <t xml:space="preserve">ACUERDO Y FECHA DE APROBACION </t>
  </si>
  <si>
    <t>002 del 7/05/14</t>
  </si>
  <si>
    <t>002 del 4/03/15</t>
  </si>
  <si>
    <t>003 del 13/04/15</t>
  </si>
  <si>
    <t>004 del 24/10/13</t>
  </si>
  <si>
    <t>004 del 08/05/2015</t>
  </si>
  <si>
    <t>005 del 5/11/2013</t>
  </si>
  <si>
    <t>006 del 9/06/15</t>
  </si>
  <si>
    <t>007 del 10/11/14</t>
  </si>
  <si>
    <t>007 del 24/06/15</t>
  </si>
  <si>
    <t>008 del 5/12/14</t>
  </si>
  <si>
    <t>008 del 6/08/15</t>
  </si>
  <si>
    <t>009 del 15/12/14</t>
  </si>
  <si>
    <t>009 del 1/09/15</t>
  </si>
  <si>
    <t>010 del 22/12/14</t>
  </si>
  <si>
    <t>010 del 29/09/15</t>
  </si>
  <si>
    <t>011 del 30/12/14</t>
  </si>
  <si>
    <t>013 del 15/10/15</t>
  </si>
  <si>
    <t>015 del 21/10/15</t>
  </si>
  <si>
    <t>016 del 27/10/15</t>
  </si>
  <si>
    <t>017 del 11/11/15</t>
  </si>
  <si>
    <t>018 del 19/11/15</t>
  </si>
  <si>
    <t>019 del 30/11/15</t>
  </si>
  <si>
    <t>023 del 16/12/15</t>
  </si>
  <si>
    <t>025 del 28/12/15</t>
  </si>
  <si>
    <t>024 del 24/12/15</t>
  </si>
  <si>
    <t>VR. ASIGNACIONES DIRECTAS MPIO</t>
  </si>
  <si>
    <t>CONSTRUCCION PAVIMENTACION EN CONCRETO HIRAULICO DE LA VIA LA INDEPENDENCIA ACUEDUCTO MUNICIPIO DE GARZON DPTO DEL HUILA</t>
  </si>
  <si>
    <t>MUNICIPIO DE TIMANA</t>
  </si>
  <si>
    <t>MUNICIPIO DE GIGANTE</t>
  </si>
  <si>
    <t>MUNICIPIO DE NEIVA</t>
  </si>
  <si>
    <t>MUNICIPIO DE SAN AGUSTIN</t>
  </si>
  <si>
    <t>MUNICIPIO DE YAGUARA</t>
  </si>
  <si>
    <t>MUNICIPIO DE SALADOBLANCO</t>
  </si>
  <si>
    <t>MUNICIPIO DE TELLO  INTERVENTORIA: DEPARTAMENTO</t>
  </si>
  <si>
    <t>MUNICIPIO DE PAICOL</t>
  </si>
  <si>
    <t>MUNICIPIO DE CAMPOALEGRE</t>
  </si>
  <si>
    <t>MUNICIPIO DE TESALIA</t>
  </si>
  <si>
    <t>MUNICIPIO DE RIVERA</t>
  </si>
  <si>
    <t>MUNICIPIO DE NATAGA</t>
  </si>
  <si>
    <t>001 del 24/10/12</t>
  </si>
  <si>
    <t>FORTALECIMIENTO A LA RENOVACION Y RECONVERSION DELA CAFICULTURA PARA EL MEJORAMIENTO DE LA PRODUCTIVIDAD DE LOS CAFETALES EN LAS REGIONES CAFETERAS DEL DEPARTAMENTO DEL HUILA</t>
  </si>
  <si>
    <t>020 del 07/12/2015</t>
  </si>
  <si>
    <t>010  del 29/09/2015</t>
  </si>
  <si>
    <t>016 del 27/10/2015</t>
  </si>
  <si>
    <t>024 del 24 24/12/2015</t>
  </si>
  <si>
    <t>007 del 24/06/2015</t>
  </si>
  <si>
    <t>024 del 24/12/2015</t>
  </si>
  <si>
    <t>026 del 30/12/2015</t>
  </si>
  <si>
    <t>010  del  29/09/2015</t>
  </si>
  <si>
    <t>015 DEL 21/10/15</t>
  </si>
  <si>
    <t>021 del 7/12/15</t>
  </si>
  <si>
    <t>020 del 7/12/15</t>
  </si>
  <si>
    <t>010 del 29/09/15 y ajustado mediante el 017 del 11/11/15</t>
  </si>
  <si>
    <t xml:space="preserve">SIN CONTRATAR </t>
  </si>
  <si>
    <t>MEJORAMIENTO DE LA PRODUCTIVIDAD EN FINCAS DE LA ASOCIACION NASA AGRICOLA RESGUARDO HUILA DEL MUNICIPIO DE IQUIRA DEPARTAMENTO DEL HUILA</t>
  </si>
  <si>
    <t>MUNICIPIO DE PITALITO  INTERVENTORIA: DEPTO DEL HUILA</t>
  </si>
  <si>
    <t xml:space="preserve"> </t>
  </si>
  <si>
    <t>ASIGNACIONES DIRECTAS MPIO</t>
  </si>
  <si>
    <t>PROYECTOS APROBADOS POR EL OCAD DEPARTAMENTAL  2012 - 2016     ESTADO :  CONTRATADO EN EJECUCION</t>
  </si>
  <si>
    <t>001 del 8/11/12</t>
  </si>
  <si>
    <t>ACUERDO Y FECHA DE LIBERACION DE RECURSOS</t>
  </si>
  <si>
    <t>004 DEL 26/07/2016</t>
  </si>
  <si>
    <t>009 DEL 1/09/2015</t>
  </si>
  <si>
    <t>DESPAROBADO</t>
  </si>
  <si>
    <t>006 DEL 9/07/2015</t>
  </si>
  <si>
    <t>002 DEL 5/12/2012</t>
  </si>
  <si>
    <t>OO5 DEL 5/11/2013</t>
  </si>
  <si>
    <t>ACUERDO Y FECHA  DE APROBACION</t>
  </si>
  <si>
    <t>001 DEL 24/10/12</t>
  </si>
  <si>
    <t>001 DEL 23/04/13</t>
  </si>
  <si>
    <t>002 DEL 5/12/12</t>
  </si>
  <si>
    <t>002 DEL 13/08/13</t>
  </si>
  <si>
    <t>002 DEL 4/03/15</t>
  </si>
  <si>
    <t>003 DEL 27/09/13</t>
  </si>
  <si>
    <t>003 DEL 19/06/14</t>
  </si>
  <si>
    <t>003 DEL 13/04/15</t>
  </si>
  <si>
    <t>004 DEL 22/07/14</t>
  </si>
  <si>
    <t>005 DEL 5/11/13</t>
  </si>
  <si>
    <t>005 DEL 20/08/14</t>
  </si>
  <si>
    <t>006 DEL 6/11/13</t>
  </si>
  <si>
    <t>006 DEL 7/10/14</t>
  </si>
  <si>
    <t>006 DEL 9/06/15</t>
  </si>
  <si>
    <t>007 DEL 27/12/13</t>
  </si>
  <si>
    <t>007 DEL 10/11/14</t>
  </si>
  <si>
    <t>007 DEL 24/06/15</t>
  </si>
  <si>
    <t>008 DEL 5/12/14</t>
  </si>
  <si>
    <t>008 DEL 6/08/15</t>
  </si>
  <si>
    <t>010 DEL 22/12/14</t>
  </si>
  <si>
    <t>019 DEL 30/11/15</t>
  </si>
  <si>
    <t>010 DEL 29/09/15</t>
  </si>
  <si>
    <t>016 DEL 26/08/15</t>
  </si>
  <si>
    <t>MUNICIPIO DE ACEVEDO</t>
  </si>
  <si>
    <t>MUNICIPIO DE ALTAMIRA</t>
  </si>
  <si>
    <t>MUNICIPIO DE  SAN AGUSTIN</t>
  </si>
  <si>
    <t>MUNICIPIO DE BARAYA</t>
  </si>
  <si>
    <t>MUNICIPIO DE HOBO</t>
  </si>
  <si>
    <t>MUNICIPIO DE SANTA MARIA</t>
  </si>
  <si>
    <t>ESE HOSPITAL DEPARTAMENTAL SAN ANTONIO DE PITALITO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</si>
</sst>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&quot;$&quot;\ #,##0_);[Red]\(&quot;$&quot;\ #,##0\)"/>
    <numFmt numFmtId="44" formatCode="_(&quot;$&quot;\ * #,##0.00_);_(&quot;$&quot;\ * \(#,##0.00\);_(&quot;$&quot;\ * &quot;-&quot;??_);_(@_)"/>
    <numFmt numFmtId="164" formatCode="d/mm/yyyy"/>
    <numFmt numFmtId="165" formatCode="_([$$-240A]\ * #,##0.00_);_([$$-240A]\ * \(#,##0.00\);_([$$-240A]\ * &quot;-&quot;??_);_(@_)"/>
    <numFmt numFmtId="166" formatCode="&quot;$&quot;\ #,##0.00"/>
    <numFmt numFmtId="167" formatCode="_(&quot;$&quot;\ * #,##0_);_(&quot;$&quot;\ * \(#,##0\);_(&quot;$&quot;\ * &quot;-&quot;??_);_(@_)"/>
    <numFmt numFmtId="168" formatCode="0;[Red]0"/>
    <numFmt numFmtId="169" formatCode="&quot;$&quot;\ #,##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theme="4" tint="0.59999389629810485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theme="4" tint="0.79998168889431442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199">
    <xf numFmtId="0" fontId="0" fillId="0" borderId="0" xfId="0"/>
    <xf numFmtId="0" fontId="3" fillId="2" borderId="2" xfId="0" applyFont="1" applyFill="1" applyBorder="1" applyAlignment="1">
      <alignment wrapText="1"/>
    </xf>
    <xf numFmtId="0" fontId="3" fillId="2" borderId="2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" fontId="0" fillId="0" borderId="0" xfId="0" applyNumberFormat="1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0" fillId="3" borderId="0" xfId="0" applyFill="1"/>
    <xf numFmtId="0" fontId="7" fillId="3" borderId="0" xfId="0" applyFont="1" applyFill="1"/>
    <xf numFmtId="0" fontId="0" fillId="0" borderId="0" xfId="0" applyFill="1"/>
    <xf numFmtId="0" fontId="0" fillId="0" borderId="0" xfId="0" applyFill="1" applyBorder="1"/>
    <xf numFmtId="44" fontId="0" fillId="0" borderId="0" xfId="1" applyFont="1"/>
    <xf numFmtId="0" fontId="8" fillId="0" borderId="0" xfId="0" applyFont="1"/>
    <xf numFmtId="1" fontId="8" fillId="0" borderId="0" xfId="0" applyNumberFormat="1" applyFont="1"/>
    <xf numFmtId="0" fontId="8" fillId="0" borderId="0" xfId="0" applyFont="1" applyAlignment="1">
      <alignment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0" fontId="4" fillId="0" borderId="0" xfId="0" applyFont="1"/>
    <xf numFmtId="0" fontId="4" fillId="0" borderId="0" xfId="0" applyFont="1" applyFill="1"/>
    <xf numFmtId="0" fontId="4" fillId="0" borderId="0" xfId="0" applyFont="1" applyAlignment="1">
      <alignment horizontal="center"/>
    </xf>
    <xf numFmtId="0" fontId="9" fillId="2" borderId="1" xfId="0" applyFont="1" applyFill="1" applyBorder="1" applyAlignment="1">
      <alignment wrapText="1"/>
    </xf>
    <xf numFmtId="0" fontId="9" fillId="2" borderId="1" xfId="0" applyFont="1" applyFill="1" applyBorder="1" applyAlignment="1">
      <alignment horizontal="center" wrapText="1"/>
    </xf>
    <xf numFmtId="0" fontId="9" fillId="2" borderId="2" xfId="0" applyFont="1" applyFill="1" applyBorder="1" applyAlignment="1">
      <alignment wrapText="1"/>
    </xf>
    <xf numFmtId="0" fontId="9" fillId="2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wrapText="1"/>
    </xf>
    <xf numFmtId="164" fontId="2" fillId="3" borderId="2" xfId="2" applyNumberFormat="1" applyFont="1" applyFill="1" applyBorder="1" applyAlignment="1">
      <alignment horizontal="center" vertical="center" wrapText="1"/>
    </xf>
    <xf numFmtId="167" fontId="9" fillId="2" borderId="2" xfId="1" applyNumberFormat="1" applyFont="1" applyFill="1" applyBorder="1" applyAlignment="1">
      <alignment wrapText="1"/>
    </xf>
    <xf numFmtId="0" fontId="10" fillId="0" borderId="2" xfId="0" applyFont="1" applyBorder="1"/>
    <xf numFmtId="0" fontId="9" fillId="0" borderId="2" xfId="0" applyFont="1" applyBorder="1"/>
    <xf numFmtId="0" fontId="10" fillId="3" borderId="2" xfId="0" applyFont="1" applyFill="1" applyBorder="1" applyAlignment="1">
      <alignment horizontal="center"/>
    </xf>
    <xf numFmtId="168" fontId="10" fillId="3" borderId="2" xfId="0" applyNumberFormat="1" applyFont="1" applyFill="1" applyBorder="1" applyAlignment="1">
      <alignment horizontal="right" vertical="center" wrapText="1"/>
    </xf>
    <xf numFmtId="0" fontId="10" fillId="3" borderId="2" xfId="0" applyFont="1" applyFill="1" applyBorder="1" applyAlignment="1">
      <alignment horizontal="left" vertical="center" wrapText="1"/>
    </xf>
    <xf numFmtId="0" fontId="10" fillId="3" borderId="2" xfId="0" applyFont="1" applyFill="1" applyBorder="1" applyAlignment="1">
      <alignment horizontal="center" wrapText="1"/>
    </xf>
    <xf numFmtId="15" fontId="10" fillId="3" borderId="2" xfId="0" applyNumberFormat="1" applyFont="1" applyFill="1" applyBorder="1" applyAlignment="1">
      <alignment horizontal="left" vertical="center" wrapText="1"/>
    </xf>
    <xf numFmtId="3" fontId="10" fillId="3" borderId="2" xfId="2" applyNumberFormat="1" applyFont="1" applyFill="1" applyBorder="1" applyAlignment="1">
      <alignment horizontal="center" vertical="center" wrapText="1"/>
    </xf>
    <xf numFmtId="44" fontId="10" fillId="3" borderId="2" xfId="0" applyNumberFormat="1" applyFont="1" applyFill="1" applyBorder="1" applyAlignment="1">
      <alignment wrapText="1"/>
    </xf>
    <xf numFmtId="0" fontId="10" fillId="3" borderId="2" xfId="0" applyFont="1" applyFill="1" applyBorder="1" applyAlignment="1">
      <alignment horizontal="left" wrapText="1"/>
    </xf>
    <xf numFmtId="1" fontId="10" fillId="3" borderId="2" xfId="0" applyNumberFormat="1" applyFont="1" applyFill="1" applyBorder="1" applyAlignment="1">
      <alignment horizontal="right"/>
    </xf>
    <xf numFmtId="0" fontId="10" fillId="3" borderId="2" xfId="0" applyFont="1" applyFill="1" applyBorder="1" applyAlignment="1">
      <alignment wrapText="1"/>
    </xf>
    <xf numFmtId="44" fontId="10" fillId="3" borderId="2" xfId="1" applyFont="1" applyFill="1" applyBorder="1" applyAlignment="1">
      <alignment horizontal="left" wrapText="1"/>
    </xf>
    <xf numFmtId="3" fontId="10" fillId="4" borderId="2" xfId="2" applyNumberFormat="1" applyFont="1" applyFill="1" applyBorder="1" applyAlignment="1">
      <alignment horizontal="center" vertical="center" wrapText="1"/>
    </xf>
    <xf numFmtId="3" fontId="10" fillId="5" borderId="2" xfId="2" applyNumberFormat="1" applyFont="1" applyFill="1" applyBorder="1" applyAlignment="1">
      <alignment horizontal="center" vertical="center" wrapText="1"/>
    </xf>
    <xf numFmtId="168" fontId="10" fillId="0" borderId="2" xfId="0" applyNumberFormat="1" applyFont="1" applyFill="1" applyBorder="1" applyAlignment="1">
      <alignment horizontal="right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left" wrapText="1"/>
    </xf>
    <xf numFmtId="3" fontId="10" fillId="0" borderId="2" xfId="2" applyNumberFormat="1" applyFont="1" applyFill="1" applyBorder="1" applyAlignment="1">
      <alignment horizontal="center" vertical="center" wrapText="1"/>
    </xf>
    <xf numFmtId="1" fontId="10" fillId="0" borderId="2" xfId="0" applyNumberFormat="1" applyFont="1" applyFill="1" applyBorder="1" applyAlignment="1">
      <alignment horizontal="right"/>
    </xf>
    <xf numFmtId="0" fontId="10" fillId="0" borderId="2" xfId="0" applyFont="1" applyFill="1" applyBorder="1" applyAlignment="1">
      <alignment wrapText="1"/>
    </xf>
    <xf numFmtId="0" fontId="10" fillId="0" borderId="2" xfId="0" applyFont="1" applyFill="1" applyBorder="1" applyAlignment="1">
      <alignment horizontal="center" wrapText="1"/>
    </xf>
    <xf numFmtId="169" fontId="10" fillId="3" borderId="2" xfId="1" applyNumberFormat="1" applyFont="1" applyFill="1" applyBorder="1" applyAlignment="1">
      <alignment horizontal="right" vertical="center" wrapText="1"/>
    </xf>
    <xf numFmtId="169" fontId="10" fillId="3" borderId="2" xfId="1" applyNumberFormat="1" applyFont="1" applyFill="1" applyBorder="1" applyAlignment="1">
      <alignment horizontal="center" vertical="center" wrapText="1"/>
    </xf>
    <xf numFmtId="169" fontId="10" fillId="3" borderId="2" xfId="1" applyNumberFormat="1" applyFont="1" applyFill="1" applyBorder="1" applyAlignment="1">
      <alignment horizontal="right"/>
    </xf>
    <xf numFmtId="169" fontId="10" fillId="3" borderId="2" xfId="1" applyNumberFormat="1" applyFont="1" applyFill="1" applyBorder="1"/>
    <xf numFmtId="169" fontId="10" fillId="0" borderId="2" xfId="1" applyNumberFormat="1" applyFont="1" applyFill="1" applyBorder="1" applyAlignment="1">
      <alignment horizontal="right" vertical="center" wrapText="1"/>
    </xf>
    <xf numFmtId="169" fontId="10" fillId="0" borderId="2" xfId="1" applyNumberFormat="1" applyFont="1" applyFill="1" applyBorder="1" applyAlignment="1">
      <alignment horizontal="right"/>
    </xf>
    <xf numFmtId="169" fontId="10" fillId="0" borderId="2" xfId="1" applyNumberFormat="1" applyFont="1" applyFill="1" applyBorder="1" applyAlignment="1">
      <alignment horizontal="center" vertical="center" wrapText="1"/>
    </xf>
    <xf numFmtId="169" fontId="9" fillId="0" borderId="2" xfId="1" applyNumberFormat="1" applyFont="1" applyBorder="1"/>
    <xf numFmtId="44" fontId="10" fillId="0" borderId="2" xfId="0" applyNumberFormat="1" applyFont="1" applyFill="1" applyBorder="1" applyAlignment="1">
      <alignment wrapText="1"/>
    </xf>
    <xf numFmtId="167" fontId="10" fillId="0" borderId="2" xfId="0" applyNumberFormat="1" applyFont="1" applyFill="1" applyBorder="1" applyAlignment="1">
      <alignment wrapText="1"/>
    </xf>
    <xf numFmtId="167" fontId="10" fillId="3" borderId="2" xfId="0" applyNumberFormat="1" applyFont="1" applyFill="1" applyBorder="1"/>
    <xf numFmtId="167" fontId="9" fillId="0" borderId="2" xfId="0" applyNumberFormat="1" applyFont="1" applyBorder="1"/>
    <xf numFmtId="0" fontId="10" fillId="0" borderId="2" xfId="0" applyFont="1" applyFill="1" applyBorder="1"/>
    <xf numFmtId="1" fontId="10" fillId="0" borderId="2" xfId="0" applyNumberFormat="1" applyFont="1" applyFill="1" applyBorder="1" applyAlignment="1">
      <alignment horizontal="left"/>
    </xf>
    <xf numFmtId="44" fontId="10" fillId="0" borderId="2" xfId="0" applyNumberFormat="1" applyFont="1" applyFill="1" applyBorder="1"/>
    <xf numFmtId="44" fontId="10" fillId="0" borderId="2" xfId="0" applyNumberFormat="1" applyFont="1" applyFill="1" applyBorder="1" applyAlignment="1">
      <alignment horizontal="left" wrapText="1"/>
    </xf>
    <xf numFmtId="44" fontId="10" fillId="0" borderId="2" xfId="0" applyNumberFormat="1" applyFont="1" applyFill="1" applyBorder="1" applyAlignment="1">
      <alignment horizontal="right"/>
    </xf>
    <xf numFmtId="1" fontId="10" fillId="0" borderId="2" xfId="0" applyNumberFormat="1" applyFont="1" applyFill="1" applyBorder="1" applyAlignment="1">
      <alignment horizontal="left" wrapText="1"/>
    </xf>
    <xf numFmtId="1" fontId="10" fillId="0" borderId="2" xfId="0" applyNumberFormat="1" applyFont="1" applyFill="1" applyBorder="1" applyAlignment="1">
      <alignment horizontal="left" vertical="center" wrapText="1"/>
    </xf>
    <xf numFmtId="44" fontId="10" fillId="0" borderId="2" xfId="1" applyFont="1" applyFill="1" applyBorder="1" applyAlignment="1">
      <alignment horizontal="left" wrapText="1"/>
    </xf>
    <xf numFmtId="165" fontId="10" fillId="0" borderId="2" xfId="0" applyNumberFormat="1" applyFont="1" applyFill="1" applyBorder="1" applyAlignment="1">
      <alignment wrapText="1"/>
    </xf>
    <xf numFmtId="6" fontId="10" fillId="0" borderId="2" xfId="0" applyNumberFormat="1" applyFont="1" applyFill="1" applyBorder="1" applyAlignment="1">
      <alignment wrapText="1"/>
    </xf>
    <xf numFmtId="166" fontId="10" fillId="0" borderId="2" xfId="1" applyNumberFormat="1" applyFont="1" applyFill="1" applyBorder="1"/>
    <xf numFmtId="49" fontId="10" fillId="0" borderId="2" xfId="0" applyNumberFormat="1" applyFont="1" applyFill="1" applyBorder="1" applyAlignment="1">
      <alignment wrapText="1"/>
    </xf>
    <xf numFmtId="44" fontId="10" fillId="0" borderId="2" xfId="1" applyFont="1" applyFill="1" applyBorder="1"/>
    <xf numFmtId="1" fontId="10" fillId="0" borderId="2" xfId="0" applyNumberFormat="1" applyFont="1" applyFill="1" applyBorder="1"/>
    <xf numFmtId="168" fontId="10" fillId="0" borderId="2" xfId="0" applyNumberFormat="1" applyFont="1" applyFill="1" applyBorder="1" applyAlignment="1">
      <alignment horizontal="left" vertical="center" wrapText="1"/>
    </xf>
    <xf numFmtId="44" fontId="10" fillId="0" borderId="2" xfId="0" applyNumberFormat="1" applyFont="1" applyFill="1" applyBorder="1" applyAlignment="1">
      <alignment horizontal="right" vertical="center" wrapText="1"/>
    </xf>
    <xf numFmtId="44" fontId="10" fillId="0" borderId="2" xfId="0" applyNumberFormat="1" applyFont="1" applyFill="1" applyBorder="1" applyAlignment="1">
      <alignment horizontal="center" vertical="center" wrapText="1"/>
    </xf>
    <xf numFmtId="169" fontId="10" fillId="0" borderId="2" xfId="0" applyNumberFormat="1" applyFont="1" applyFill="1" applyBorder="1" applyAlignment="1">
      <alignment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3" borderId="2" xfId="0" applyFont="1" applyFill="1" applyBorder="1"/>
    <xf numFmtId="0" fontId="9" fillId="0" borderId="2" xfId="0" applyFont="1" applyFill="1" applyBorder="1" applyAlignment="1">
      <alignment wrapText="1"/>
    </xf>
    <xf numFmtId="167" fontId="11" fillId="3" borderId="2" xfId="1" applyNumberFormat="1" applyFont="1" applyFill="1" applyBorder="1" applyAlignment="1">
      <alignment horizontal="right"/>
    </xf>
    <xf numFmtId="1" fontId="11" fillId="3" borderId="2" xfId="0" applyNumberFormat="1" applyFont="1" applyFill="1" applyBorder="1" applyAlignment="1">
      <alignment horizontal="right"/>
    </xf>
    <xf numFmtId="0" fontId="11" fillId="3" borderId="2" xfId="0" applyFont="1" applyFill="1" applyBorder="1" applyAlignment="1">
      <alignment wrapText="1"/>
    </xf>
    <xf numFmtId="167" fontId="12" fillId="3" borderId="2" xfId="1" applyNumberFormat="1" applyFont="1" applyFill="1" applyBorder="1" applyAlignment="1">
      <alignment horizontal="right"/>
    </xf>
    <xf numFmtId="0" fontId="10" fillId="2" borderId="1" xfId="0" applyFont="1" applyFill="1" applyBorder="1" applyAlignment="1">
      <alignment horizontal="center" wrapText="1"/>
    </xf>
    <xf numFmtId="1" fontId="2" fillId="3" borderId="2" xfId="0" applyNumberFormat="1" applyFont="1" applyFill="1" applyBorder="1" applyAlignment="1">
      <alignment horizontal="center" vertical="center" wrapText="1"/>
    </xf>
    <xf numFmtId="167" fontId="10" fillId="0" borderId="2" xfId="0" applyNumberFormat="1" applyFont="1" applyFill="1" applyBorder="1"/>
    <xf numFmtId="167" fontId="11" fillId="0" borderId="2" xfId="1" applyNumberFormat="1" applyFont="1" applyFill="1" applyBorder="1" applyAlignment="1">
      <alignment horizontal="right"/>
    </xf>
    <xf numFmtId="167" fontId="10" fillId="0" borderId="2" xfId="1" applyNumberFormat="1" applyFont="1" applyFill="1" applyBorder="1"/>
    <xf numFmtId="0" fontId="10" fillId="0" borderId="2" xfId="0" applyFont="1" applyFill="1" applyBorder="1" applyAlignment="1">
      <alignment vertical="center"/>
    </xf>
    <xf numFmtId="1" fontId="10" fillId="0" borderId="2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vertical="center" wrapText="1"/>
    </xf>
    <xf numFmtId="44" fontId="10" fillId="0" borderId="2" xfId="0" applyNumberFormat="1" applyFont="1" applyFill="1" applyBorder="1" applyAlignment="1">
      <alignment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/>
    </xf>
    <xf numFmtId="49" fontId="10" fillId="0" borderId="2" xfId="2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left"/>
    </xf>
    <xf numFmtId="44" fontId="9" fillId="0" borderId="2" xfId="0" applyNumberFormat="1" applyFont="1" applyBorder="1"/>
    <xf numFmtId="0" fontId="10" fillId="2" borderId="2" xfId="0" applyFont="1" applyFill="1" applyBorder="1" applyAlignment="1">
      <alignment horizontal="center" wrapText="1"/>
    </xf>
    <xf numFmtId="169" fontId="10" fillId="0" borderId="2" xfId="0" applyNumberFormat="1" applyFont="1" applyFill="1" applyBorder="1" applyAlignment="1"/>
    <xf numFmtId="0" fontId="9" fillId="3" borderId="2" xfId="0" applyFont="1" applyFill="1" applyBorder="1"/>
    <xf numFmtId="169" fontId="9" fillId="3" borderId="2" xfId="0" applyNumberFormat="1" applyFont="1" applyFill="1" applyBorder="1"/>
    <xf numFmtId="44" fontId="10" fillId="3" borderId="2" xfId="0" applyNumberFormat="1" applyFont="1" applyFill="1" applyBorder="1"/>
    <xf numFmtId="44" fontId="10" fillId="3" borderId="2" xfId="1" applyFont="1" applyFill="1" applyBorder="1"/>
    <xf numFmtId="1" fontId="10" fillId="3" borderId="2" xfId="0" applyNumberFormat="1" applyFont="1" applyFill="1" applyBorder="1" applyAlignment="1">
      <alignment horizontal="center" vertical="center" wrapText="1"/>
    </xf>
    <xf numFmtId="1" fontId="10" fillId="0" borderId="2" xfId="0" applyNumberFormat="1" applyFont="1" applyFill="1" applyBorder="1" applyAlignment="1">
      <alignment horizontal="center"/>
    </xf>
    <xf numFmtId="167" fontId="10" fillId="0" borderId="2" xfId="0" applyNumberFormat="1" applyFont="1" applyFill="1" applyBorder="1" applyAlignment="1">
      <alignment horizontal="right"/>
    </xf>
    <xf numFmtId="1" fontId="10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/>
    <xf numFmtId="167" fontId="9" fillId="0" borderId="2" xfId="0" applyNumberFormat="1" applyFont="1" applyFill="1" applyBorder="1"/>
    <xf numFmtId="0" fontId="10" fillId="0" borderId="2" xfId="0" applyFont="1" applyBorder="1" applyAlignment="1">
      <alignment horizontal="center"/>
    </xf>
    <xf numFmtId="1" fontId="9" fillId="2" borderId="1" xfId="0" applyNumberFormat="1" applyFont="1" applyFill="1" applyBorder="1" applyAlignment="1">
      <alignment horizontal="center" wrapText="1"/>
    </xf>
    <xf numFmtId="49" fontId="10" fillId="0" borderId="2" xfId="0" applyNumberFormat="1" applyFont="1" applyFill="1" applyBorder="1" applyAlignment="1">
      <alignment vertical="center" wrapText="1"/>
    </xf>
    <xf numFmtId="1" fontId="10" fillId="0" borderId="2" xfId="0" applyNumberFormat="1" applyFont="1" applyFill="1" applyBorder="1" applyAlignment="1">
      <alignment vertical="center"/>
    </xf>
    <xf numFmtId="0" fontId="10" fillId="0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wrapText="1"/>
    </xf>
    <xf numFmtId="49" fontId="10" fillId="3" borderId="2" xfId="0" applyNumberFormat="1" applyFont="1" applyFill="1" applyBorder="1" applyAlignment="1">
      <alignment horizontal="left" vertical="center" wrapText="1"/>
    </xf>
    <xf numFmtId="44" fontId="10" fillId="3" borderId="2" xfId="1" applyFont="1" applyFill="1" applyBorder="1" applyAlignment="1">
      <alignment horizontal="left"/>
    </xf>
    <xf numFmtId="1" fontId="10" fillId="3" borderId="2" xfId="0" applyNumberFormat="1" applyFont="1" applyFill="1" applyBorder="1"/>
    <xf numFmtId="49" fontId="10" fillId="3" borderId="2" xfId="0" applyNumberFormat="1" applyFont="1" applyFill="1" applyBorder="1" applyAlignment="1">
      <alignment vertical="center" wrapText="1"/>
    </xf>
    <xf numFmtId="0" fontId="10" fillId="3" borderId="2" xfId="0" applyFont="1" applyFill="1" applyBorder="1" applyAlignment="1">
      <alignment vertical="center" wrapText="1"/>
    </xf>
    <xf numFmtId="0" fontId="10" fillId="3" borderId="2" xfId="0" applyFont="1" applyFill="1" applyBorder="1" applyAlignment="1">
      <alignment horizontal="center" vertical="center" wrapText="1"/>
    </xf>
    <xf numFmtId="9" fontId="10" fillId="3" borderId="2" xfId="2" applyNumberFormat="1" applyFont="1" applyFill="1" applyBorder="1" applyAlignment="1">
      <alignment horizontal="center" vertical="center" wrapText="1"/>
    </xf>
    <xf numFmtId="169" fontId="10" fillId="0" borderId="2" xfId="0" applyNumberFormat="1" applyFont="1" applyFill="1" applyBorder="1" applyAlignment="1">
      <alignment vertical="center"/>
    </xf>
    <xf numFmtId="169" fontId="10" fillId="0" borderId="2" xfId="1" applyNumberFormat="1" applyFont="1" applyFill="1" applyBorder="1" applyAlignment="1">
      <alignment vertical="center"/>
    </xf>
    <xf numFmtId="169" fontId="10" fillId="0" borderId="2" xfId="1" applyNumberFormat="1" applyFont="1" applyFill="1" applyBorder="1"/>
    <xf numFmtId="169" fontId="2" fillId="3" borderId="2" xfId="0" applyNumberFormat="1" applyFont="1" applyFill="1" applyBorder="1" applyAlignment="1">
      <alignment wrapText="1"/>
    </xf>
    <xf numFmtId="169" fontId="10" fillId="3" borderId="2" xfId="0" applyNumberFormat="1" applyFont="1" applyFill="1" applyBorder="1"/>
    <xf numFmtId="169" fontId="10" fillId="3" borderId="2" xfId="0" applyNumberFormat="1" applyFont="1" applyFill="1" applyBorder="1" applyAlignment="1">
      <alignment vertical="center"/>
    </xf>
    <xf numFmtId="169" fontId="10" fillId="0" borderId="2" xfId="0" applyNumberFormat="1" applyFont="1" applyFill="1" applyBorder="1" applyAlignment="1">
      <alignment horizontal="right" vertical="center"/>
    </xf>
    <xf numFmtId="1" fontId="9" fillId="0" borderId="2" xfId="0" applyNumberFormat="1" applyFont="1" applyBorder="1"/>
    <xf numFmtId="169" fontId="9" fillId="0" borderId="2" xfId="0" applyNumberFormat="1" applyFont="1" applyBorder="1"/>
    <xf numFmtId="0" fontId="10" fillId="3" borderId="2" xfId="0" applyFont="1" applyFill="1" applyBorder="1" applyAlignment="1"/>
    <xf numFmtId="0" fontId="10" fillId="0" borderId="2" xfId="0" applyNumberFormat="1" applyFont="1" applyFill="1" applyBorder="1" applyAlignment="1">
      <alignment horizontal="center" vertical="center"/>
    </xf>
    <xf numFmtId="44" fontId="10" fillId="3" borderId="2" xfId="0" applyNumberFormat="1" applyFont="1" applyFill="1" applyBorder="1" applyAlignment="1"/>
    <xf numFmtId="10" fontId="9" fillId="2" borderId="2" xfId="3" applyNumberFormat="1" applyFont="1" applyFill="1" applyBorder="1" applyAlignment="1">
      <alignment horizontal="center" wrapText="1"/>
    </xf>
    <xf numFmtId="10" fontId="0" fillId="0" borderId="0" xfId="3" applyNumberFormat="1" applyFont="1" applyAlignment="1">
      <alignment horizontal="center"/>
    </xf>
    <xf numFmtId="49" fontId="10" fillId="3" borderId="2" xfId="0" applyNumberFormat="1" applyFont="1" applyFill="1" applyBorder="1" applyAlignment="1">
      <alignment wrapText="1"/>
    </xf>
    <xf numFmtId="0" fontId="10" fillId="3" borderId="2" xfId="0" applyFont="1" applyFill="1" applyBorder="1" applyAlignment="1">
      <alignment horizontal="left"/>
    </xf>
    <xf numFmtId="9" fontId="10" fillId="3" borderId="2" xfId="3" applyNumberFormat="1" applyFont="1" applyFill="1" applyBorder="1" applyAlignment="1">
      <alignment horizontal="center" vertical="center" wrapText="1"/>
    </xf>
    <xf numFmtId="1" fontId="10" fillId="8" borderId="2" xfId="0" applyNumberFormat="1" applyFont="1" applyFill="1" applyBorder="1" applyAlignment="1">
      <alignment horizontal="left" vertical="center" wrapText="1"/>
    </xf>
    <xf numFmtId="49" fontId="10" fillId="8" borderId="2" xfId="0" applyNumberFormat="1" applyFont="1" applyFill="1" applyBorder="1" applyAlignment="1">
      <alignment wrapText="1"/>
    </xf>
    <xf numFmtId="0" fontId="10" fillId="8" borderId="2" xfId="0" applyFont="1" applyFill="1" applyBorder="1" applyAlignment="1">
      <alignment wrapText="1"/>
    </xf>
    <xf numFmtId="0" fontId="10" fillId="8" borderId="2" xfId="0" applyFont="1" applyFill="1" applyBorder="1" applyAlignment="1">
      <alignment horizontal="center" wrapText="1"/>
    </xf>
    <xf numFmtId="0" fontId="10" fillId="8" borderId="2" xfId="0" applyFont="1" applyFill="1" applyBorder="1" applyAlignment="1">
      <alignment horizontal="left" wrapText="1"/>
    </xf>
    <xf numFmtId="9" fontId="10" fillId="8" borderId="2" xfId="3" applyNumberFormat="1" applyFont="1" applyFill="1" applyBorder="1" applyAlignment="1">
      <alignment horizontal="center" vertical="center" wrapText="1"/>
    </xf>
    <xf numFmtId="49" fontId="10" fillId="3" borderId="2" xfId="0" applyNumberFormat="1" applyFont="1" applyFill="1" applyBorder="1" applyAlignment="1">
      <alignment horizontal="left" wrapText="1"/>
    </xf>
    <xf numFmtId="1" fontId="11" fillId="3" borderId="2" xfId="0" applyNumberFormat="1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left" wrapText="1"/>
    </xf>
    <xf numFmtId="0" fontId="11" fillId="3" borderId="2" xfId="0" applyFont="1" applyFill="1" applyBorder="1" applyAlignment="1">
      <alignment horizontal="center" wrapText="1"/>
    </xf>
    <xf numFmtId="1" fontId="10" fillId="3" borderId="2" xfId="0" applyNumberFormat="1" applyFont="1" applyFill="1" applyBorder="1" applyAlignment="1">
      <alignment horizontal="left" vertical="center" wrapText="1"/>
    </xf>
    <xf numFmtId="44" fontId="10" fillId="3" borderId="2" xfId="0" applyNumberFormat="1" applyFont="1" applyFill="1" applyBorder="1" applyAlignment="1">
      <alignment horizontal="left"/>
    </xf>
    <xf numFmtId="9" fontId="10" fillId="3" borderId="2" xfId="3" applyNumberFormat="1" applyFont="1" applyFill="1" applyBorder="1" applyAlignment="1">
      <alignment horizontal="center"/>
    </xf>
    <xf numFmtId="1" fontId="10" fillId="3" borderId="2" xfId="0" applyNumberFormat="1" applyFont="1" applyFill="1" applyBorder="1" applyAlignment="1">
      <alignment horizontal="center"/>
    </xf>
    <xf numFmtId="1" fontId="10" fillId="3" borderId="4" xfId="0" applyNumberFormat="1" applyFont="1" applyFill="1" applyBorder="1" applyAlignment="1">
      <alignment horizontal="center"/>
    </xf>
    <xf numFmtId="44" fontId="10" fillId="3" borderId="2" xfId="0" applyNumberFormat="1" applyFont="1" applyFill="1" applyBorder="1" applyAlignment="1">
      <alignment horizontal="left" wrapText="1"/>
    </xf>
    <xf numFmtId="10" fontId="10" fillId="3" borderId="2" xfId="3" applyNumberFormat="1" applyFont="1" applyFill="1" applyBorder="1" applyAlignment="1">
      <alignment horizontal="center"/>
    </xf>
    <xf numFmtId="0" fontId="10" fillId="3" borderId="2" xfId="2" applyNumberFormat="1" applyFont="1" applyFill="1" applyBorder="1" applyAlignment="1">
      <alignment horizontal="center" vertical="center" wrapText="1"/>
    </xf>
    <xf numFmtId="1" fontId="10" fillId="3" borderId="2" xfId="0" applyNumberFormat="1" applyFont="1" applyFill="1" applyBorder="1" applyAlignment="1">
      <alignment horizontal="left"/>
    </xf>
    <xf numFmtId="1" fontId="10" fillId="6" borderId="2" xfId="0" applyNumberFormat="1" applyFont="1" applyFill="1" applyBorder="1" applyAlignment="1">
      <alignment horizontal="center" vertical="center" wrapText="1"/>
    </xf>
    <xf numFmtId="49" fontId="10" fillId="6" borderId="2" xfId="0" applyNumberFormat="1" applyFont="1" applyFill="1" applyBorder="1" applyAlignment="1">
      <alignment wrapText="1"/>
    </xf>
    <xf numFmtId="0" fontId="10" fillId="6" borderId="2" xfId="0" applyFont="1" applyFill="1" applyBorder="1" applyAlignment="1">
      <alignment wrapText="1"/>
    </xf>
    <xf numFmtId="0" fontId="10" fillId="6" borderId="2" xfId="0" applyFont="1" applyFill="1" applyBorder="1" applyAlignment="1">
      <alignment horizontal="center" wrapText="1"/>
    </xf>
    <xf numFmtId="0" fontId="10" fillId="6" borderId="2" xfId="0" applyFont="1" applyFill="1" applyBorder="1" applyAlignment="1">
      <alignment horizontal="left" wrapText="1"/>
    </xf>
    <xf numFmtId="0" fontId="10" fillId="6" borderId="2" xfId="0" applyFont="1" applyFill="1" applyBorder="1" applyAlignment="1">
      <alignment horizontal="left"/>
    </xf>
    <xf numFmtId="0" fontId="10" fillId="3" borderId="2" xfId="2" applyNumberFormat="1" applyFont="1" applyFill="1" applyBorder="1" applyAlignment="1">
      <alignment horizontal="left" vertical="center" wrapText="1"/>
    </xf>
    <xf numFmtId="10" fontId="10" fillId="3" borderId="2" xfId="3" applyNumberFormat="1" applyFont="1" applyFill="1" applyBorder="1" applyAlignment="1">
      <alignment horizontal="center" vertical="center" wrapText="1"/>
    </xf>
    <xf numFmtId="0" fontId="10" fillId="3" borderId="2" xfId="0" applyNumberFormat="1" applyFont="1" applyFill="1" applyBorder="1" applyAlignment="1">
      <alignment horizontal="center" wrapText="1"/>
    </xf>
    <xf numFmtId="9" fontId="10" fillId="4" borderId="2" xfId="3" applyNumberFormat="1" applyFont="1" applyFill="1" applyBorder="1" applyAlignment="1">
      <alignment horizontal="center" vertical="center" wrapText="1"/>
    </xf>
    <xf numFmtId="1" fontId="10" fillId="8" borderId="2" xfId="0" applyNumberFormat="1" applyFont="1" applyFill="1" applyBorder="1" applyAlignment="1">
      <alignment horizontal="left"/>
    </xf>
    <xf numFmtId="3" fontId="10" fillId="3" borderId="2" xfId="2" applyNumberFormat="1" applyFont="1" applyFill="1" applyBorder="1" applyAlignment="1">
      <alignment horizontal="left" vertical="center" wrapText="1"/>
    </xf>
    <xf numFmtId="169" fontId="10" fillId="3" borderId="2" xfId="0" applyNumberFormat="1" applyFont="1" applyFill="1" applyBorder="1" applyAlignment="1">
      <alignment horizontal="right"/>
    </xf>
    <xf numFmtId="169" fontId="10" fillId="8" borderId="2" xfId="0" applyNumberFormat="1" applyFont="1" applyFill="1" applyBorder="1" applyAlignment="1">
      <alignment horizontal="right"/>
    </xf>
    <xf numFmtId="0" fontId="0" fillId="3" borderId="2" xfId="0" applyFont="1" applyFill="1" applyBorder="1"/>
    <xf numFmtId="0" fontId="6" fillId="3" borderId="2" xfId="0" applyFont="1" applyFill="1" applyBorder="1"/>
    <xf numFmtId="10" fontId="6" fillId="3" borderId="2" xfId="3" applyNumberFormat="1" applyFont="1" applyFill="1" applyBorder="1" applyAlignment="1">
      <alignment horizontal="center"/>
    </xf>
    <xf numFmtId="169" fontId="10" fillId="3" borderId="3" xfId="0" applyNumberFormat="1" applyFont="1" applyFill="1" applyBorder="1" applyAlignment="1">
      <alignment horizontal="right"/>
    </xf>
    <xf numFmtId="169" fontId="10" fillId="3" borderId="3" xfId="0" applyNumberFormat="1" applyFont="1" applyFill="1" applyBorder="1" applyAlignment="1">
      <alignment horizontal="right" vertical="center" wrapText="1"/>
    </xf>
    <xf numFmtId="169" fontId="11" fillId="3" borderId="2" xfId="0" applyNumberFormat="1" applyFont="1" applyFill="1" applyBorder="1" applyAlignment="1">
      <alignment horizontal="right"/>
    </xf>
    <xf numFmtId="169" fontId="10" fillId="3" borderId="2" xfId="0" applyNumberFormat="1" applyFont="1" applyFill="1" applyBorder="1" applyAlignment="1">
      <alignment horizontal="right" wrapText="1"/>
    </xf>
    <xf numFmtId="169" fontId="10" fillId="6" borderId="2" xfId="0" applyNumberFormat="1" applyFont="1" applyFill="1" applyBorder="1" applyAlignment="1">
      <alignment horizontal="right"/>
    </xf>
    <xf numFmtId="169" fontId="10" fillId="3" borderId="2" xfId="0" applyNumberFormat="1" applyFont="1" applyFill="1" applyBorder="1" applyAlignment="1">
      <alignment horizontal="right" vertical="center"/>
    </xf>
    <xf numFmtId="169" fontId="9" fillId="3" borderId="2" xfId="0" applyNumberFormat="1" applyFont="1" applyFill="1" applyBorder="1" applyAlignment="1">
      <alignment horizontal="right"/>
    </xf>
    <xf numFmtId="9" fontId="10" fillId="6" borderId="2" xfId="3" applyNumberFormat="1" applyFont="1" applyFill="1" applyBorder="1" applyAlignment="1">
      <alignment horizontal="center" vertical="center" wrapText="1"/>
    </xf>
    <xf numFmtId="9" fontId="10" fillId="7" borderId="2" xfId="3" applyNumberFormat="1" applyFont="1" applyFill="1" applyBorder="1" applyAlignment="1">
      <alignment horizontal="center" vertical="center" wrapText="1"/>
    </xf>
    <xf numFmtId="44" fontId="10" fillId="0" borderId="0" xfId="0" applyNumberFormat="1" applyFont="1" applyFill="1" applyBorder="1"/>
    <xf numFmtId="44" fontId="11" fillId="3" borderId="2" xfId="0" applyNumberFormat="1" applyFont="1" applyFill="1" applyBorder="1" applyAlignment="1">
      <alignment wrapText="1"/>
    </xf>
    <xf numFmtId="44" fontId="10" fillId="8" borderId="2" xfId="0" applyNumberFormat="1" applyFont="1" applyFill="1" applyBorder="1" applyAlignment="1">
      <alignment wrapText="1"/>
    </xf>
    <xf numFmtId="10" fontId="10" fillId="0" borderId="2" xfId="3" applyNumberFormat="1" applyFont="1" applyFill="1" applyBorder="1" applyAlignment="1">
      <alignment horizontal="center"/>
    </xf>
    <xf numFmtId="10" fontId="10" fillId="0" borderId="2" xfId="3" applyNumberFormat="1" applyFont="1" applyFill="1" applyBorder="1" applyAlignment="1">
      <alignment horizontal="center" vertical="center" wrapText="1"/>
    </xf>
    <xf numFmtId="1" fontId="5" fillId="0" borderId="0" xfId="0" applyNumberFormat="1" applyFont="1" applyAlignment="1">
      <alignment horizontal="center"/>
    </xf>
    <xf numFmtId="0" fontId="0" fillId="0" borderId="0" xfId="0" applyAlignment="1">
      <alignment vertical="center" wrapText="1"/>
    </xf>
  </cellXfs>
  <cellStyles count="4">
    <cellStyle name="Moneda" xfId="1" builtinId="4"/>
    <cellStyle name="Normal" xfId="0" builtinId="0"/>
    <cellStyle name="Normal 3" xfId="2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M96"/>
  <sheetViews>
    <sheetView workbookViewId="0">
      <pane xSplit="2" ySplit="3" topLeftCell="C88" activePane="bottomRight" state="frozen"/>
      <selection pane="topRight" activeCell="C1" sqref="C1"/>
      <selection pane="bottomLeft" activeCell="A4" sqref="A4"/>
      <selection pane="bottomRight" activeCell="I5" sqref="I5"/>
    </sheetView>
  </sheetViews>
  <sheetFormatPr baseColWidth="10" defaultRowHeight="15" x14ac:dyDescent="0.25"/>
  <cols>
    <col min="1" max="1" width="3.140625" customWidth="1"/>
    <col min="2" max="2" width="13.140625" customWidth="1"/>
    <col min="3" max="3" width="36.28515625" customWidth="1"/>
    <col min="4" max="4" width="13.85546875" customWidth="1"/>
    <col min="5" max="6" width="13" customWidth="1"/>
    <col min="7" max="7" width="10.7109375" hidden="1" customWidth="1"/>
    <col min="8" max="8" width="12.5703125" customWidth="1"/>
    <col min="9" max="9" width="11.42578125" customWidth="1"/>
    <col min="10" max="10" width="10.140625" customWidth="1"/>
    <col min="11" max="11" width="8.85546875" customWidth="1"/>
    <col min="12" max="12" width="8.140625" style="143" customWidth="1"/>
    <col min="13" max="13" width="8.42578125" style="143" customWidth="1"/>
  </cols>
  <sheetData>
    <row r="1" spans="1:13" ht="15.75" x14ac:dyDescent="0.25">
      <c r="A1" s="197" t="s">
        <v>152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</row>
    <row r="3" spans="1:13" ht="75" customHeight="1" x14ac:dyDescent="0.25">
      <c r="A3" s="23" t="s">
        <v>339</v>
      </c>
      <c r="B3" s="91" t="s">
        <v>1</v>
      </c>
      <c r="C3" s="25" t="s">
        <v>2</v>
      </c>
      <c r="D3" s="25" t="s">
        <v>3</v>
      </c>
      <c r="E3" s="25" t="s">
        <v>323</v>
      </c>
      <c r="F3" s="25" t="s">
        <v>324</v>
      </c>
      <c r="G3" s="25" t="s">
        <v>371</v>
      </c>
      <c r="H3" s="25" t="s">
        <v>325</v>
      </c>
      <c r="I3" s="25" t="s">
        <v>4</v>
      </c>
      <c r="J3" s="26" t="s">
        <v>413</v>
      </c>
      <c r="K3" s="25" t="s">
        <v>5</v>
      </c>
      <c r="L3" s="142" t="s">
        <v>6</v>
      </c>
      <c r="M3" s="142" t="s">
        <v>7</v>
      </c>
    </row>
    <row r="4" spans="1:13" s="10" customFormat="1" ht="34.5" x14ac:dyDescent="0.25">
      <c r="A4" s="85">
        <v>1</v>
      </c>
      <c r="B4" s="111">
        <v>2013004410018</v>
      </c>
      <c r="C4" s="144" t="s">
        <v>100</v>
      </c>
      <c r="D4" s="183">
        <v>1334003542</v>
      </c>
      <c r="E4" s="183">
        <v>600000000</v>
      </c>
      <c r="F4" s="183">
        <f>+D4-E4</f>
        <v>734003542</v>
      </c>
      <c r="G4" s="183"/>
      <c r="H4" s="183"/>
      <c r="I4" s="42" t="s">
        <v>437</v>
      </c>
      <c r="J4" s="36" t="s">
        <v>415</v>
      </c>
      <c r="K4" s="145" t="s">
        <v>56</v>
      </c>
      <c r="L4" s="146">
        <v>1</v>
      </c>
      <c r="M4" s="146">
        <v>1</v>
      </c>
    </row>
    <row r="5" spans="1:13" s="9" customFormat="1" ht="45.75" x14ac:dyDescent="0.25">
      <c r="A5" s="85">
        <v>2</v>
      </c>
      <c r="B5" s="111">
        <v>2012004410020</v>
      </c>
      <c r="C5" s="42" t="s">
        <v>87</v>
      </c>
      <c r="D5" s="178">
        <v>311078179</v>
      </c>
      <c r="E5" s="178">
        <v>47256</v>
      </c>
      <c r="F5" s="178">
        <v>272110420</v>
      </c>
      <c r="G5" s="178"/>
      <c r="H5" s="178">
        <f>+D5-E5-F5</f>
        <v>38920503</v>
      </c>
      <c r="I5" s="39" t="s">
        <v>304</v>
      </c>
      <c r="J5" s="36" t="s">
        <v>416</v>
      </c>
      <c r="K5" s="40" t="s">
        <v>56</v>
      </c>
      <c r="L5" s="146">
        <v>1</v>
      </c>
      <c r="M5" s="146">
        <v>0.55000000000000004</v>
      </c>
    </row>
    <row r="6" spans="1:13" s="9" customFormat="1" ht="45.75" x14ac:dyDescent="0.25">
      <c r="A6" s="85">
        <v>3</v>
      </c>
      <c r="B6" s="147">
        <v>2013004410083</v>
      </c>
      <c r="C6" s="148" t="s">
        <v>204</v>
      </c>
      <c r="D6" s="179">
        <v>1886564675</v>
      </c>
      <c r="E6" s="179">
        <f>845579648+344936900</f>
        <v>1190516548</v>
      </c>
      <c r="F6" s="179">
        <v>596048127</v>
      </c>
      <c r="G6" s="179"/>
      <c r="H6" s="179">
        <f>+D6-E6-F6</f>
        <v>100000000</v>
      </c>
      <c r="I6" s="194" t="s">
        <v>304</v>
      </c>
      <c r="J6" s="150" t="s">
        <v>425</v>
      </c>
      <c r="K6" s="151" t="s">
        <v>56</v>
      </c>
      <c r="L6" s="152">
        <v>0</v>
      </c>
      <c r="M6" s="152">
        <v>0.82</v>
      </c>
    </row>
    <row r="7" spans="1:13" s="9" customFormat="1" ht="34.5" x14ac:dyDescent="0.25">
      <c r="A7" s="85">
        <v>4</v>
      </c>
      <c r="B7" s="111">
        <v>2013004410090</v>
      </c>
      <c r="C7" s="144" t="s">
        <v>103</v>
      </c>
      <c r="D7" s="178">
        <v>900240274</v>
      </c>
      <c r="E7" s="178">
        <v>400000000</v>
      </c>
      <c r="F7" s="178"/>
      <c r="G7" s="178"/>
      <c r="H7" s="178">
        <f>+D7-E7</f>
        <v>500240274</v>
      </c>
      <c r="I7" s="39" t="s">
        <v>304</v>
      </c>
      <c r="J7" s="36" t="s">
        <v>425</v>
      </c>
      <c r="K7" s="145" t="s">
        <v>56</v>
      </c>
      <c r="L7" s="146">
        <v>1</v>
      </c>
      <c r="M7" s="146">
        <v>0.78</v>
      </c>
    </row>
    <row r="8" spans="1:13" s="9" customFormat="1" ht="45.75" x14ac:dyDescent="0.25">
      <c r="A8" s="85">
        <v>5</v>
      </c>
      <c r="B8" s="125">
        <v>2015004410042</v>
      </c>
      <c r="C8" s="42" t="s">
        <v>85</v>
      </c>
      <c r="D8" s="184">
        <v>666361646</v>
      </c>
      <c r="E8" s="184">
        <f>+D8</f>
        <v>666361646</v>
      </c>
      <c r="F8" s="184"/>
      <c r="G8" s="184"/>
      <c r="H8" s="184"/>
      <c r="I8" s="39" t="s">
        <v>86</v>
      </c>
      <c r="J8" s="36" t="s">
        <v>434</v>
      </c>
      <c r="K8" s="40" t="s">
        <v>56</v>
      </c>
      <c r="L8" s="146">
        <v>1</v>
      </c>
      <c r="M8" s="146">
        <v>0.28999999999999998</v>
      </c>
    </row>
    <row r="9" spans="1:13" s="9" customFormat="1" ht="23.25" x14ac:dyDescent="0.25">
      <c r="A9" s="85">
        <v>6</v>
      </c>
      <c r="B9" s="111">
        <v>2013004410011</v>
      </c>
      <c r="C9" s="42" t="s">
        <v>96</v>
      </c>
      <c r="D9" s="178">
        <v>198252804</v>
      </c>
      <c r="E9" s="178"/>
      <c r="F9" s="178">
        <f>+D9</f>
        <v>198252804</v>
      </c>
      <c r="G9" s="178"/>
      <c r="H9" s="178"/>
      <c r="I9" s="39" t="s">
        <v>439</v>
      </c>
      <c r="J9" s="36" t="s">
        <v>416</v>
      </c>
      <c r="K9" s="40" t="s">
        <v>56</v>
      </c>
      <c r="L9" s="146">
        <v>1</v>
      </c>
      <c r="M9" s="146">
        <v>0.98</v>
      </c>
    </row>
    <row r="10" spans="1:13" s="9" customFormat="1" ht="23.25" x14ac:dyDescent="0.25">
      <c r="A10" s="85">
        <v>7</v>
      </c>
      <c r="B10" s="111">
        <v>2013004410012</v>
      </c>
      <c r="C10" s="42" t="s">
        <v>97</v>
      </c>
      <c r="D10" s="178">
        <v>777544500</v>
      </c>
      <c r="E10" s="178"/>
      <c r="F10" s="178">
        <f>+D10</f>
        <v>777544500</v>
      </c>
      <c r="G10" s="178"/>
      <c r="H10" s="178"/>
      <c r="I10" s="39" t="s">
        <v>439</v>
      </c>
      <c r="J10" s="36" t="s">
        <v>416</v>
      </c>
      <c r="K10" s="40" t="s">
        <v>56</v>
      </c>
      <c r="L10" s="146">
        <v>1</v>
      </c>
      <c r="M10" s="146">
        <v>1</v>
      </c>
    </row>
    <row r="11" spans="1:13" s="9" customFormat="1" ht="34.5" x14ac:dyDescent="0.25">
      <c r="A11" s="85">
        <v>8</v>
      </c>
      <c r="B11" s="111">
        <v>2013004410063</v>
      </c>
      <c r="C11" s="144" t="s">
        <v>120</v>
      </c>
      <c r="D11" s="178">
        <v>333931914</v>
      </c>
      <c r="E11" s="178"/>
      <c r="F11" s="178">
        <v>160000000</v>
      </c>
      <c r="G11" s="178"/>
      <c r="H11" s="178">
        <f>+D11-F11</f>
        <v>173931914</v>
      </c>
      <c r="I11" s="39" t="s">
        <v>439</v>
      </c>
      <c r="J11" s="36" t="s">
        <v>419</v>
      </c>
      <c r="K11" s="145" t="s">
        <v>56</v>
      </c>
      <c r="L11" s="146">
        <v>1</v>
      </c>
      <c r="M11" s="146">
        <v>0.48</v>
      </c>
    </row>
    <row r="12" spans="1:13" s="9" customFormat="1" ht="34.5" x14ac:dyDescent="0.25">
      <c r="A12" s="85">
        <v>9</v>
      </c>
      <c r="B12" s="111">
        <v>2013004410001</v>
      </c>
      <c r="C12" s="42" t="s">
        <v>88</v>
      </c>
      <c r="D12" s="178">
        <v>201477523</v>
      </c>
      <c r="E12" s="178"/>
      <c r="F12" s="178">
        <f>+D12</f>
        <v>201477523</v>
      </c>
      <c r="G12" s="178"/>
      <c r="H12" s="178"/>
      <c r="I12" s="39" t="s">
        <v>142</v>
      </c>
      <c r="J12" s="36" t="s">
        <v>416</v>
      </c>
      <c r="K12" s="40" t="s">
        <v>56</v>
      </c>
      <c r="L12" s="146">
        <v>1</v>
      </c>
      <c r="M12" s="146">
        <v>1</v>
      </c>
    </row>
    <row r="13" spans="1:13" s="9" customFormat="1" ht="34.5" x14ac:dyDescent="0.25">
      <c r="A13" s="85">
        <v>10</v>
      </c>
      <c r="B13" s="111">
        <v>2013004410041</v>
      </c>
      <c r="C13" s="153" t="s">
        <v>101</v>
      </c>
      <c r="D13" s="178">
        <v>676877844</v>
      </c>
      <c r="E13" s="178"/>
      <c r="F13" s="178">
        <f>+D13</f>
        <v>676877844</v>
      </c>
      <c r="G13" s="178"/>
      <c r="H13" s="178"/>
      <c r="I13" s="39" t="s">
        <v>142</v>
      </c>
      <c r="J13" s="36" t="s">
        <v>417</v>
      </c>
      <c r="K13" s="145" t="s">
        <v>56</v>
      </c>
      <c r="L13" s="146">
        <v>1</v>
      </c>
      <c r="M13" s="146">
        <v>0.99</v>
      </c>
    </row>
    <row r="14" spans="1:13" s="9" customFormat="1" ht="34.5" x14ac:dyDescent="0.25">
      <c r="A14" s="85">
        <v>11</v>
      </c>
      <c r="B14" s="111">
        <v>2013004410002</v>
      </c>
      <c r="C14" s="42" t="s">
        <v>89</v>
      </c>
      <c r="D14" s="178">
        <v>193333329</v>
      </c>
      <c r="E14" s="178"/>
      <c r="F14" s="178">
        <v>173999996</v>
      </c>
      <c r="G14" s="178"/>
      <c r="H14" s="178">
        <f>+D14-F14</f>
        <v>19333333</v>
      </c>
      <c r="I14" s="39" t="s">
        <v>438</v>
      </c>
      <c r="J14" s="36" t="s">
        <v>416</v>
      </c>
      <c r="K14" s="40" t="s">
        <v>56</v>
      </c>
      <c r="L14" s="146">
        <v>1</v>
      </c>
      <c r="M14" s="146">
        <v>0.41</v>
      </c>
    </row>
    <row r="15" spans="1:13" s="9" customFormat="1" ht="45.75" x14ac:dyDescent="0.25">
      <c r="A15" s="85">
        <v>12</v>
      </c>
      <c r="B15" s="111">
        <v>2013004410042</v>
      </c>
      <c r="C15" s="144" t="s">
        <v>114</v>
      </c>
      <c r="D15" s="178">
        <v>130533333</v>
      </c>
      <c r="E15" s="178"/>
      <c r="F15" s="178"/>
      <c r="G15" s="178"/>
      <c r="H15" s="178"/>
      <c r="I15" s="42" t="s">
        <v>159</v>
      </c>
      <c r="J15" s="36" t="s">
        <v>419</v>
      </c>
      <c r="K15" s="145" t="s">
        <v>56</v>
      </c>
      <c r="L15" s="146">
        <v>1</v>
      </c>
      <c r="M15" s="146">
        <v>1</v>
      </c>
    </row>
    <row r="16" spans="1:13" s="9" customFormat="1" ht="23.25" x14ac:dyDescent="0.25">
      <c r="A16" s="85">
        <v>13</v>
      </c>
      <c r="B16" s="154">
        <v>2012004410002</v>
      </c>
      <c r="C16" s="155" t="s">
        <v>90</v>
      </c>
      <c r="D16" s="185">
        <v>294784149</v>
      </c>
      <c r="E16" s="185"/>
      <c r="F16" s="185">
        <v>238953818</v>
      </c>
      <c r="G16" s="185"/>
      <c r="H16" s="185">
        <f>+D16-F16</f>
        <v>55830331</v>
      </c>
      <c r="I16" s="193" t="s">
        <v>440</v>
      </c>
      <c r="J16" s="156" t="s">
        <v>423</v>
      </c>
      <c r="K16" s="155" t="s">
        <v>56</v>
      </c>
      <c r="L16" s="146">
        <v>1</v>
      </c>
      <c r="M16" s="146">
        <v>1</v>
      </c>
    </row>
    <row r="17" spans="1:13" s="9" customFormat="1" ht="34.5" x14ac:dyDescent="0.25">
      <c r="A17" s="85">
        <v>14</v>
      </c>
      <c r="B17" s="111">
        <v>2012004410016</v>
      </c>
      <c r="C17" s="42" t="s">
        <v>91</v>
      </c>
      <c r="D17" s="178">
        <v>100592330</v>
      </c>
      <c r="E17" s="178"/>
      <c r="F17" s="178">
        <f>+D17</f>
        <v>100592330</v>
      </c>
      <c r="G17" s="178"/>
      <c r="H17" s="178"/>
      <c r="I17" s="39" t="s">
        <v>381</v>
      </c>
      <c r="J17" s="36" t="s">
        <v>414</v>
      </c>
      <c r="K17" s="40" t="s">
        <v>56</v>
      </c>
      <c r="L17" s="146">
        <v>1</v>
      </c>
      <c r="M17" s="146">
        <v>0.77</v>
      </c>
    </row>
    <row r="18" spans="1:13" s="9" customFormat="1" ht="34.5" x14ac:dyDescent="0.25">
      <c r="A18" s="85">
        <v>15</v>
      </c>
      <c r="B18" s="157">
        <v>2013004410078</v>
      </c>
      <c r="C18" s="144" t="s">
        <v>203</v>
      </c>
      <c r="D18" s="178">
        <v>261000000</v>
      </c>
      <c r="E18" s="178"/>
      <c r="F18" s="178">
        <v>252000000</v>
      </c>
      <c r="G18" s="178"/>
      <c r="H18" s="178">
        <f>+D18-F18</f>
        <v>9000000</v>
      </c>
      <c r="I18" s="39" t="s">
        <v>381</v>
      </c>
      <c r="J18" s="36" t="s">
        <v>425</v>
      </c>
      <c r="K18" s="40" t="s">
        <v>56</v>
      </c>
      <c r="L18" s="146">
        <v>0.9</v>
      </c>
      <c r="M18" s="146">
        <v>0.96</v>
      </c>
    </row>
    <row r="19" spans="1:13" s="9" customFormat="1" ht="23.25" x14ac:dyDescent="0.25">
      <c r="A19" s="85">
        <v>16</v>
      </c>
      <c r="B19" s="111">
        <v>2012004410008</v>
      </c>
      <c r="C19" s="42" t="s">
        <v>92</v>
      </c>
      <c r="D19" s="178">
        <v>1083098063</v>
      </c>
      <c r="E19" s="178">
        <f>363896211+315477176</f>
        <v>679373387</v>
      </c>
      <c r="F19" s="178">
        <f>368671656+35053020</f>
        <v>403724676</v>
      </c>
      <c r="G19" s="178"/>
      <c r="H19" s="178"/>
      <c r="I19" s="39" t="s">
        <v>285</v>
      </c>
      <c r="J19" s="36" t="s">
        <v>414</v>
      </c>
      <c r="K19" s="40" t="s">
        <v>56</v>
      </c>
      <c r="L19" s="146">
        <v>1</v>
      </c>
      <c r="M19" s="146">
        <v>0.32</v>
      </c>
    </row>
    <row r="20" spans="1:13" s="9" customFormat="1" ht="23.25" x14ac:dyDescent="0.25">
      <c r="A20" s="85">
        <v>17</v>
      </c>
      <c r="B20" s="111">
        <v>2013004410073</v>
      </c>
      <c r="C20" s="144" t="s">
        <v>102</v>
      </c>
      <c r="D20" s="178">
        <v>523319234</v>
      </c>
      <c r="E20" s="178"/>
      <c r="F20" s="178">
        <f>+D20</f>
        <v>523319234</v>
      </c>
      <c r="G20" s="178"/>
      <c r="H20" s="178"/>
      <c r="I20" s="39" t="s">
        <v>285</v>
      </c>
      <c r="J20" s="156" t="s">
        <v>423</v>
      </c>
      <c r="K20" s="145" t="s">
        <v>56</v>
      </c>
      <c r="L20" s="146">
        <v>1</v>
      </c>
      <c r="M20" s="146">
        <v>0.48</v>
      </c>
    </row>
    <row r="21" spans="1:13" s="9" customFormat="1" ht="23.25" x14ac:dyDescent="0.25">
      <c r="A21" s="85">
        <v>18</v>
      </c>
      <c r="B21" s="111">
        <v>2012004410009</v>
      </c>
      <c r="C21" s="42" t="s">
        <v>53</v>
      </c>
      <c r="D21" s="178">
        <v>2099871320</v>
      </c>
      <c r="E21" s="178">
        <v>2011516418</v>
      </c>
      <c r="F21" s="178"/>
      <c r="G21" s="178"/>
      <c r="H21" s="178">
        <f>+D21-E21</f>
        <v>88354902</v>
      </c>
      <c r="I21" s="42" t="s">
        <v>55</v>
      </c>
      <c r="J21" s="36" t="s">
        <v>414</v>
      </c>
      <c r="K21" s="40" t="s">
        <v>56</v>
      </c>
      <c r="L21" s="146">
        <v>1</v>
      </c>
      <c r="M21" s="146">
        <v>1</v>
      </c>
    </row>
    <row r="22" spans="1:13" s="9" customFormat="1" ht="23.25" x14ac:dyDescent="0.25">
      <c r="A22" s="85">
        <v>19</v>
      </c>
      <c r="B22" s="111">
        <v>2012004410013</v>
      </c>
      <c r="C22" s="42" t="s">
        <v>54</v>
      </c>
      <c r="D22" s="186">
        <v>2957893600</v>
      </c>
      <c r="E22" s="186">
        <f>+D22</f>
        <v>2957893600</v>
      </c>
      <c r="F22" s="186"/>
      <c r="G22" s="186"/>
      <c r="H22" s="186"/>
      <c r="I22" s="42" t="s">
        <v>55</v>
      </c>
      <c r="J22" s="36" t="s">
        <v>414</v>
      </c>
      <c r="K22" s="158" t="s">
        <v>56</v>
      </c>
      <c r="L22" s="146">
        <v>1</v>
      </c>
      <c r="M22" s="159">
        <v>0.95</v>
      </c>
    </row>
    <row r="23" spans="1:13" s="9" customFormat="1" ht="34.5" x14ac:dyDescent="0.25">
      <c r="A23" s="85">
        <v>20</v>
      </c>
      <c r="B23" s="111">
        <v>2012004410014</v>
      </c>
      <c r="C23" s="42" t="s">
        <v>57</v>
      </c>
      <c r="D23" s="186">
        <v>1999848759</v>
      </c>
      <c r="E23" s="186">
        <f>+D23</f>
        <v>1999848759</v>
      </c>
      <c r="F23" s="186"/>
      <c r="G23" s="186"/>
      <c r="H23" s="186"/>
      <c r="I23" s="42" t="s">
        <v>55</v>
      </c>
      <c r="J23" s="36" t="s">
        <v>414</v>
      </c>
      <c r="K23" s="158" t="s">
        <v>56</v>
      </c>
      <c r="L23" s="146">
        <v>1</v>
      </c>
      <c r="M23" s="173">
        <v>0.99760000000000004</v>
      </c>
    </row>
    <row r="24" spans="1:13" s="9" customFormat="1" ht="34.5" x14ac:dyDescent="0.25">
      <c r="A24" s="85">
        <v>21</v>
      </c>
      <c r="B24" s="111">
        <v>2012004410021</v>
      </c>
      <c r="C24" s="42" t="s">
        <v>59</v>
      </c>
      <c r="D24" s="186">
        <v>945426200</v>
      </c>
      <c r="E24" s="186">
        <v>500000000</v>
      </c>
      <c r="F24" s="186"/>
      <c r="G24" s="186"/>
      <c r="H24" s="186">
        <f>+D24-E24</f>
        <v>445426200</v>
      </c>
      <c r="I24" s="42" t="s">
        <v>55</v>
      </c>
      <c r="J24" s="36" t="s">
        <v>416</v>
      </c>
      <c r="K24" s="124" t="s">
        <v>56</v>
      </c>
      <c r="L24" s="146">
        <v>1</v>
      </c>
      <c r="M24" s="159">
        <v>0.53</v>
      </c>
    </row>
    <row r="25" spans="1:13" s="9" customFormat="1" ht="23.25" x14ac:dyDescent="0.25">
      <c r="A25" s="85">
        <v>22</v>
      </c>
      <c r="B25" s="111">
        <v>2012004410026</v>
      </c>
      <c r="C25" s="42" t="s">
        <v>60</v>
      </c>
      <c r="D25" s="186">
        <v>3561634300</v>
      </c>
      <c r="E25" s="186">
        <v>372883500</v>
      </c>
      <c r="F25" s="186"/>
      <c r="G25" s="186"/>
      <c r="H25" s="186">
        <f>+D25-E25</f>
        <v>3188750800</v>
      </c>
      <c r="I25" s="42" t="s">
        <v>55</v>
      </c>
      <c r="J25" s="36" t="s">
        <v>416</v>
      </c>
      <c r="K25" s="158" t="s">
        <v>56</v>
      </c>
      <c r="L25" s="146">
        <v>1</v>
      </c>
      <c r="M25" s="146">
        <v>1</v>
      </c>
    </row>
    <row r="26" spans="1:13" s="9" customFormat="1" ht="34.5" x14ac:dyDescent="0.25">
      <c r="A26" s="85">
        <v>23</v>
      </c>
      <c r="B26" s="111">
        <v>2012004410027</v>
      </c>
      <c r="C26" s="42" t="s">
        <v>61</v>
      </c>
      <c r="D26" s="186">
        <v>2689000000</v>
      </c>
      <c r="E26" s="186">
        <v>500000000</v>
      </c>
      <c r="F26" s="186"/>
      <c r="G26" s="186"/>
      <c r="H26" s="186">
        <f>+D26-E26</f>
        <v>2189000000</v>
      </c>
      <c r="I26" s="42" t="s">
        <v>55</v>
      </c>
      <c r="J26" s="36" t="s">
        <v>416</v>
      </c>
      <c r="K26" s="158" t="s">
        <v>56</v>
      </c>
      <c r="L26" s="146">
        <v>1</v>
      </c>
      <c r="M26" s="159">
        <v>0.19</v>
      </c>
    </row>
    <row r="27" spans="1:13" s="9" customFormat="1" ht="23.25" x14ac:dyDescent="0.25">
      <c r="A27" s="85">
        <v>24</v>
      </c>
      <c r="B27" s="111">
        <v>2012004410028</v>
      </c>
      <c r="C27" s="42" t="s">
        <v>62</v>
      </c>
      <c r="D27" s="186">
        <v>1580000000</v>
      </c>
      <c r="E27" s="186">
        <f t="shared" ref="E27:E35" si="0">+D27</f>
        <v>1580000000</v>
      </c>
      <c r="F27" s="186"/>
      <c r="G27" s="186"/>
      <c r="H27" s="186"/>
      <c r="I27" s="42" t="s">
        <v>55</v>
      </c>
      <c r="J27" s="36" t="s">
        <v>416</v>
      </c>
      <c r="K27" s="158" t="s">
        <v>56</v>
      </c>
      <c r="L27" s="159">
        <v>0.94</v>
      </c>
      <c r="M27" s="159">
        <v>0.85</v>
      </c>
    </row>
    <row r="28" spans="1:13" s="9" customFormat="1" ht="45.75" x14ac:dyDescent="0.25">
      <c r="A28" s="85">
        <v>25</v>
      </c>
      <c r="B28" s="160">
        <v>2013004410068</v>
      </c>
      <c r="C28" s="144" t="s">
        <v>134</v>
      </c>
      <c r="D28" s="178">
        <v>1416036595</v>
      </c>
      <c r="E28" s="178">
        <f t="shared" si="0"/>
        <v>1416036595</v>
      </c>
      <c r="F28" s="178"/>
      <c r="G28" s="178"/>
      <c r="H28" s="178"/>
      <c r="I28" s="42" t="s">
        <v>55</v>
      </c>
      <c r="J28" s="36" t="s">
        <v>419</v>
      </c>
      <c r="K28" s="145" t="s">
        <v>56</v>
      </c>
      <c r="L28" s="146">
        <v>1</v>
      </c>
      <c r="M28" s="146">
        <v>0.99</v>
      </c>
    </row>
    <row r="29" spans="1:13" s="9" customFormat="1" ht="45.75" x14ac:dyDescent="0.25">
      <c r="A29" s="85">
        <v>26</v>
      </c>
      <c r="B29" s="160">
        <v>2014004410002</v>
      </c>
      <c r="C29" s="42" t="s">
        <v>69</v>
      </c>
      <c r="D29" s="56">
        <v>3550487866</v>
      </c>
      <c r="E29" s="56">
        <f t="shared" si="0"/>
        <v>3550487866</v>
      </c>
      <c r="F29" s="56"/>
      <c r="G29" s="56"/>
      <c r="H29" s="56"/>
      <c r="I29" s="42" t="s">
        <v>55</v>
      </c>
      <c r="J29" s="36" t="s">
        <v>420</v>
      </c>
      <c r="K29" s="145" t="s">
        <v>56</v>
      </c>
      <c r="L29" s="146">
        <v>1</v>
      </c>
      <c r="M29" s="146">
        <v>0.99</v>
      </c>
    </row>
    <row r="30" spans="1:13" s="9" customFormat="1" ht="45.75" x14ac:dyDescent="0.25">
      <c r="A30" s="85">
        <v>27</v>
      </c>
      <c r="B30" s="160">
        <v>2014004410003</v>
      </c>
      <c r="C30" s="42" t="s">
        <v>70</v>
      </c>
      <c r="D30" s="56">
        <v>2905370403</v>
      </c>
      <c r="E30" s="56">
        <f t="shared" si="0"/>
        <v>2905370403</v>
      </c>
      <c r="F30" s="56"/>
      <c r="G30" s="56"/>
      <c r="H30" s="56"/>
      <c r="I30" s="42" t="s">
        <v>55</v>
      </c>
      <c r="J30" s="36" t="s">
        <v>420</v>
      </c>
      <c r="K30" s="145" t="s">
        <v>56</v>
      </c>
      <c r="L30" s="146">
        <v>1</v>
      </c>
      <c r="M30" s="146">
        <v>0.99</v>
      </c>
    </row>
    <row r="31" spans="1:13" s="9" customFormat="1" ht="45.75" x14ac:dyDescent="0.25">
      <c r="A31" s="85">
        <v>28</v>
      </c>
      <c r="B31" s="160">
        <v>2014004410004</v>
      </c>
      <c r="C31" s="42" t="s">
        <v>71</v>
      </c>
      <c r="D31" s="56">
        <v>6470688188</v>
      </c>
      <c r="E31" s="56">
        <f t="shared" si="0"/>
        <v>6470688188</v>
      </c>
      <c r="F31" s="56"/>
      <c r="G31" s="56"/>
      <c r="H31" s="56"/>
      <c r="I31" s="42" t="s">
        <v>55</v>
      </c>
      <c r="J31" s="36" t="s">
        <v>420</v>
      </c>
      <c r="K31" s="145" t="s">
        <v>56</v>
      </c>
      <c r="L31" s="146">
        <v>1</v>
      </c>
      <c r="M31" s="146">
        <v>1</v>
      </c>
    </row>
    <row r="32" spans="1:13" s="9" customFormat="1" ht="45.75" x14ac:dyDescent="0.25">
      <c r="A32" s="85">
        <v>29</v>
      </c>
      <c r="B32" s="160">
        <v>2014004410006</v>
      </c>
      <c r="C32" s="42" t="s">
        <v>72</v>
      </c>
      <c r="D32" s="56">
        <v>663282369</v>
      </c>
      <c r="E32" s="56">
        <f t="shared" si="0"/>
        <v>663282369</v>
      </c>
      <c r="F32" s="56"/>
      <c r="G32" s="56"/>
      <c r="H32" s="56"/>
      <c r="I32" s="42" t="s">
        <v>55</v>
      </c>
      <c r="J32" s="36" t="s">
        <v>420</v>
      </c>
      <c r="K32" s="145" t="s">
        <v>56</v>
      </c>
      <c r="L32" s="146">
        <v>1</v>
      </c>
      <c r="M32" s="159">
        <v>0.98</v>
      </c>
    </row>
    <row r="33" spans="1:13" s="9" customFormat="1" ht="23.25" x14ac:dyDescent="0.25">
      <c r="A33" s="85">
        <v>30</v>
      </c>
      <c r="B33" s="160">
        <v>2014004410007</v>
      </c>
      <c r="C33" s="42" t="s">
        <v>75</v>
      </c>
      <c r="D33" s="56">
        <v>300000000</v>
      </c>
      <c r="E33" s="56">
        <f t="shared" si="0"/>
        <v>300000000</v>
      </c>
      <c r="F33" s="56"/>
      <c r="G33" s="56"/>
      <c r="H33" s="56"/>
      <c r="I33" s="42" t="s">
        <v>55</v>
      </c>
      <c r="J33" s="36" t="s">
        <v>422</v>
      </c>
      <c r="K33" s="145" t="s">
        <v>56</v>
      </c>
      <c r="L33" s="146">
        <v>1</v>
      </c>
      <c r="M33" s="146">
        <v>1</v>
      </c>
    </row>
    <row r="34" spans="1:13" s="9" customFormat="1" ht="34.5" x14ac:dyDescent="0.25">
      <c r="A34" s="85">
        <v>31</v>
      </c>
      <c r="B34" s="161">
        <v>2014004410008</v>
      </c>
      <c r="C34" s="42" t="s">
        <v>74</v>
      </c>
      <c r="D34" s="56">
        <v>368307114</v>
      </c>
      <c r="E34" s="56">
        <f t="shared" si="0"/>
        <v>368307114</v>
      </c>
      <c r="F34" s="56"/>
      <c r="G34" s="56"/>
      <c r="H34" s="56"/>
      <c r="I34" s="42" t="s">
        <v>55</v>
      </c>
      <c r="J34" s="36" t="s">
        <v>422</v>
      </c>
      <c r="K34" s="145" t="s">
        <v>56</v>
      </c>
      <c r="L34" s="146">
        <v>1</v>
      </c>
      <c r="M34" s="146">
        <v>0.99</v>
      </c>
    </row>
    <row r="35" spans="1:13" s="9" customFormat="1" ht="57" x14ac:dyDescent="0.25">
      <c r="A35" s="85">
        <v>32</v>
      </c>
      <c r="B35" s="160">
        <v>2014004410010</v>
      </c>
      <c r="C35" s="42" t="s">
        <v>73</v>
      </c>
      <c r="D35" s="56">
        <v>1296566097</v>
      </c>
      <c r="E35" s="56">
        <f t="shared" si="0"/>
        <v>1296566097</v>
      </c>
      <c r="F35" s="56"/>
      <c r="G35" s="56"/>
      <c r="H35" s="56"/>
      <c r="I35" s="42" t="s">
        <v>55</v>
      </c>
      <c r="J35" s="36" t="s">
        <v>422</v>
      </c>
      <c r="K35" s="145" t="s">
        <v>56</v>
      </c>
      <c r="L35" s="146">
        <v>1</v>
      </c>
      <c r="M35" s="159">
        <v>0.96</v>
      </c>
    </row>
    <row r="36" spans="1:13" s="9" customFormat="1" ht="23.25" x14ac:dyDescent="0.25">
      <c r="A36" s="85">
        <v>33</v>
      </c>
      <c r="B36" s="160">
        <v>2014004410013</v>
      </c>
      <c r="C36" s="42" t="s">
        <v>76</v>
      </c>
      <c r="D36" s="56">
        <v>21560654216</v>
      </c>
      <c r="E36" s="56">
        <v>3200000000</v>
      </c>
      <c r="F36" s="56"/>
      <c r="G36" s="56"/>
      <c r="H36" s="56">
        <f>+D36-E36</f>
        <v>18360654216</v>
      </c>
      <c r="I36" s="42" t="s">
        <v>55</v>
      </c>
      <c r="J36" s="36" t="s">
        <v>424</v>
      </c>
      <c r="K36" s="40" t="s">
        <v>56</v>
      </c>
      <c r="L36" s="146">
        <v>1</v>
      </c>
      <c r="M36" s="159">
        <v>0.5</v>
      </c>
    </row>
    <row r="37" spans="1:13" s="9" customFormat="1" ht="23.25" x14ac:dyDescent="0.25">
      <c r="A37" s="85">
        <v>34</v>
      </c>
      <c r="B37" s="160">
        <v>2014004410029</v>
      </c>
      <c r="C37" s="42" t="s">
        <v>77</v>
      </c>
      <c r="D37" s="56">
        <v>1715040000</v>
      </c>
      <c r="E37" s="56">
        <f>+D37</f>
        <v>1715040000</v>
      </c>
      <c r="F37" s="56"/>
      <c r="G37" s="56"/>
      <c r="H37" s="56"/>
      <c r="I37" s="42" t="s">
        <v>55</v>
      </c>
      <c r="J37" s="36" t="s">
        <v>426</v>
      </c>
      <c r="K37" s="145" t="s">
        <v>56</v>
      </c>
      <c r="L37" s="146">
        <v>1</v>
      </c>
      <c r="M37" s="146">
        <v>0.99</v>
      </c>
    </row>
    <row r="38" spans="1:13" s="9" customFormat="1" ht="34.5" x14ac:dyDescent="0.25">
      <c r="A38" s="85">
        <v>35</v>
      </c>
      <c r="B38" s="160">
        <v>2014004410035</v>
      </c>
      <c r="C38" s="42" t="s">
        <v>80</v>
      </c>
      <c r="D38" s="56">
        <v>2044880000</v>
      </c>
      <c r="E38" s="56">
        <f>+D38</f>
        <v>2044880000</v>
      </c>
      <c r="F38" s="56"/>
      <c r="G38" s="56"/>
      <c r="H38" s="56"/>
      <c r="I38" s="42" t="s">
        <v>55</v>
      </c>
      <c r="J38" s="36" t="s">
        <v>431</v>
      </c>
      <c r="K38" s="162" t="s">
        <v>56</v>
      </c>
      <c r="L38" s="146">
        <v>1</v>
      </c>
      <c r="M38" s="163">
        <v>0</v>
      </c>
    </row>
    <row r="39" spans="1:13" s="9" customFormat="1" ht="45.75" x14ac:dyDescent="0.25">
      <c r="A39" s="85">
        <v>36</v>
      </c>
      <c r="B39" s="125">
        <v>2015004410021</v>
      </c>
      <c r="C39" s="42" t="s">
        <v>84</v>
      </c>
      <c r="D39" s="178">
        <v>2369870766</v>
      </c>
      <c r="E39" s="178">
        <f>+D39</f>
        <v>2369870766</v>
      </c>
      <c r="F39" s="178"/>
      <c r="G39" s="178"/>
      <c r="H39" s="178"/>
      <c r="I39" s="42" t="s">
        <v>55</v>
      </c>
      <c r="J39" s="36" t="s">
        <v>435</v>
      </c>
      <c r="K39" s="40" t="s">
        <v>56</v>
      </c>
      <c r="L39" s="146">
        <v>1</v>
      </c>
      <c r="M39" s="146">
        <v>0.6</v>
      </c>
    </row>
    <row r="40" spans="1:13" s="9" customFormat="1" ht="34.5" x14ac:dyDescent="0.25">
      <c r="A40" s="85">
        <v>37</v>
      </c>
      <c r="B40" s="111">
        <v>2013004410044</v>
      </c>
      <c r="C40" s="144" t="s">
        <v>104</v>
      </c>
      <c r="D40" s="178">
        <v>210500000</v>
      </c>
      <c r="E40" s="178"/>
      <c r="F40" s="178">
        <f>+D40</f>
        <v>210500000</v>
      </c>
      <c r="G40" s="178"/>
      <c r="H40" s="178"/>
      <c r="I40" s="42" t="s">
        <v>221</v>
      </c>
      <c r="J40" s="36" t="s">
        <v>417</v>
      </c>
      <c r="K40" s="145" t="s">
        <v>56</v>
      </c>
      <c r="L40" s="146">
        <v>1</v>
      </c>
      <c r="M40" s="146">
        <v>0.89</v>
      </c>
    </row>
    <row r="41" spans="1:13" s="9" customFormat="1" ht="34.5" x14ac:dyDescent="0.25">
      <c r="A41" s="85">
        <v>38</v>
      </c>
      <c r="B41" s="111">
        <v>2013004410034</v>
      </c>
      <c r="C41" s="144" t="s">
        <v>115</v>
      </c>
      <c r="D41" s="178">
        <v>738152850</v>
      </c>
      <c r="E41" s="178">
        <f>+D41</f>
        <v>738152850</v>
      </c>
      <c r="F41" s="178"/>
      <c r="G41" s="178"/>
      <c r="H41" s="178"/>
      <c r="I41" s="42" t="s">
        <v>119</v>
      </c>
      <c r="J41" s="36" t="s">
        <v>417</v>
      </c>
      <c r="K41" s="145" t="s">
        <v>56</v>
      </c>
      <c r="L41" s="146">
        <v>1</v>
      </c>
      <c r="M41" s="146">
        <v>1</v>
      </c>
    </row>
    <row r="42" spans="1:13" s="9" customFormat="1" ht="45.75" x14ac:dyDescent="0.25">
      <c r="A42" s="85">
        <v>39</v>
      </c>
      <c r="B42" s="111">
        <v>2013004410049</v>
      </c>
      <c r="C42" s="144" t="s">
        <v>65</v>
      </c>
      <c r="D42" s="178">
        <v>1530000000</v>
      </c>
      <c r="E42" s="178">
        <v>1470000000</v>
      </c>
      <c r="F42" s="178"/>
      <c r="G42" s="178"/>
      <c r="H42" s="178">
        <f>+D42-E42</f>
        <v>60000000</v>
      </c>
      <c r="I42" s="164" t="s">
        <v>443</v>
      </c>
      <c r="J42" s="36" t="s">
        <v>419</v>
      </c>
      <c r="K42" s="158" t="s">
        <v>56</v>
      </c>
      <c r="L42" s="159">
        <v>0.95</v>
      </c>
      <c r="M42" s="159">
        <v>0.95</v>
      </c>
    </row>
    <row r="43" spans="1:13" s="9" customFormat="1" ht="52.5" customHeight="1" x14ac:dyDescent="0.25">
      <c r="A43" s="85">
        <v>40</v>
      </c>
      <c r="B43" s="165">
        <v>2015004410018</v>
      </c>
      <c r="C43" s="42" t="s">
        <v>183</v>
      </c>
      <c r="D43" s="178">
        <v>2000000000</v>
      </c>
      <c r="E43" s="178">
        <v>400000000</v>
      </c>
      <c r="F43" s="178"/>
      <c r="G43" s="178"/>
      <c r="H43" s="178">
        <f>+D43-E43</f>
        <v>1600000000</v>
      </c>
      <c r="I43" s="39" t="s">
        <v>184</v>
      </c>
      <c r="J43" s="36" t="s">
        <v>430</v>
      </c>
      <c r="K43" s="40" t="s">
        <v>56</v>
      </c>
      <c r="L43" s="146">
        <v>0.27</v>
      </c>
      <c r="M43" s="146">
        <v>0.96</v>
      </c>
    </row>
    <row r="44" spans="1:13" s="9" customFormat="1" ht="45.75" x14ac:dyDescent="0.25">
      <c r="A44" s="85">
        <v>41</v>
      </c>
      <c r="B44" s="111">
        <v>2013004410027</v>
      </c>
      <c r="C44" s="144" t="s">
        <v>107</v>
      </c>
      <c r="D44" s="178">
        <v>1616913046</v>
      </c>
      <c r="E44" s="178">
        <v>700000000</v>
      </c>
      <c r="F44" s="178">
        <v>746161973</v>
      </c>
      <c r="G44" s="178">
        <v>170751073</v>
      </c>
      <c r="H44" s="178"/>
      <c r="I44" s="42" t="s">
        <v>374</v>
      </c>
      <c r="J44" s="36" t="s">
        <v>417</v>
      </c>
      <c r="K44" s="145" t="s">
        <v>56</v>
      </c>
      <c r="L44" s="146">
        <v>1</v>
      </c>
      <c r="M44" s="159">
        <v>0.98</v>
      </c>
    </row>
    <row r="45" spans="1:13" s="9" customFormat="1" ht="45.75" x14ac:dyDescent="0.25">
      <c r="A45" s="85">
        <v>42</v>
      </c>
      <c r="B45" s="111">
        <v>2013004410028</v>
      </c>
      <c r="C45" s="144" t="s">
        <v>105</v>
      </c>
      <c r="D45" s="178">
        <v>150440835</v>
      </c>
      <c r="E45" s="178"/>
      <c r="F45" s="178">
        <v>128419036</v>
      </c>
      <c r="G45" s="178">
        <v>22021799</v>
      </c>
      <c r="H45" s="178"/>
      <c r="I45" s="42" t="s">
        <v>374</v>
      </c>
      <c r="J45" s="36" t="s">
        <v>417</v>
      </c>
      <c r="K45" s="145" t="s">
        <v>56</v>
      </c>
      <c r="L45" s="146">
        <v>1</v>
      </c>
      <c r="M45" s="146">
        <v>1.1299999999999999</v>
      </c>
    </row>
    <row r="46" spans="1:13" s="9" customFormat="1" ht="34.5" x14ac:dyDescent="0.25">
      <c r="A46" s="85">
        <v>43</v>
      </c>
      <c r="B46" s="111">
        <v>2013004410029</v>
      </c>
      <c r="C46" s="144" t="s">
        <v>106</v>
      </c>
      <c r="D46" s="178">
        <v>2491329880</v>
      </c>
      <c r="E46" s="178">
        <v>1192343185</v>
      </c>
      <c r="F46" s="178">
        <f>+E46</f>
        <v>1192343185</v>
      </c>
      <c r="G46" s="178">
        <v>106643510</v>
      </c>
      <c r="H46" s="178"/>
      <c r="I46" s="42" t="s">
        <v>374</v>
      </c>
      <c r="J46" s="36" t="s">
        <v>417</v>
      </c>
      <c r="K46" s="145" t="s">
        <v>56</v>
      </c>
      <c r="L46" s="146">
        <v>1</v>
      </c>
      <c r="M46" s="146">
        <v>0.99</v>
      </c>
    </row>
    <row r="47" spans="1:13" s="9" customFormat="1" ht="45.75" x14ac:dyDescent="0.25">
      <c r="A47" s="85">
        <v>44</v>
      </c>
      <c r="B47" s="111">
        <v>2013004410059</v>
      </c>
      <c r="C47" s="144" t="s">
        <v>110</v>
      </c>
      <c r="D47" s="178">
        <v>510868563</v>
      </c>
      <c r="E47" s="178">
        <v>255434281</v>
      </c>
      <c r="F47" s="178">
        <v>67913909</v>
      </c>
      <c r="G47" s="178"/>
      <c r="H47" s="178">
        <f>+D47-E47-F47</f>
        <v>187520373</v>
      </c>
      <c r="I47" s="42" t="s">
        <v>374</v>
      </c>
      <c r="J47" s="36" t="s">
        <v>419</v>
      </c>
      <c r="K47" s="145" t="s">
        <v>56</v>
      </c>
      <c r="L47" s="146">
        <v>1</v>
      </c>
      <c r="M47" s="146">
        <v>0.94</v>
      </c>
    </row>
    <row r="48" spans="1:13" s="9" customFormat="1" ht="34.5" x14ac:dyDescent="0.25">
      <c r="A48" s="85">
        <v>45</v>
      </c>
      <c r="B48" s="111">
        <v>2013004410060</v>
      </c>
      <c r="C48" s="144" t="s">
        <v>109</v>
      </c>
      <c r="D48" s="178">
        <v>364381754</v>
      </c>
      <c r="E48" s="178">
        <v>162682064</v>
      </c>
      <c r="F48" s="178"/>
      <c r="G48" s="178">
        <v>39017625</v>
      </c>
      <c r="H48" s="178">
        <f>+D48-E48-G48</f>
        <v>162682065</v>
      </c>
      <c r="I48" s="42" t="s">
        <v>374</v>
      </c>
      <c r="J48" s="36" t="s">
        <v>419</v>
      </c>
      <c r="K48" s="145" t="s">
        <v>56</v>
      </c>
      <c r="L48" s="146">
        <v>1</v>
      </c>
      <c r="M48" s="146">
        <v>0.94</v>
      </c>
    </row>
    <row r="49" spans="1:13" s="9" customFormat="1" ht="34.5" x14ac:dyDescent="0.25">
      <c r="A49" s="85">
        <v>46</v>
      </c>
      <c r="B49" s="111">
        <v>2013004410061</v>
      </c>
      <c r="C49" s="144" t="s">
        <v>108</v>
      </c>
      <c r="D49" s="178">
        <v>983016093</v>
      </c>
      <c r="E49" s="178">
        <v>484775260</v>
      </c>
      <c r="F49" s="178"/>
      <c r="G49" s="178">
        <v>13465573</v>
      </c>
      <c r="H49" s="178">
        <f>+D49-E49-G49</f>
        <v>484775260</v>
      </c>
      <c r="I49" s="42" t="s">
        <v>374</v>
      </c>
      <c r="J49" s="36" t="s">
        <v>419</v>
      </c>
      <c r="K49" s="145" t="s">
        <v>56</v>
      </c>
      <c r="L49" s="146">
        <v>1</v>
      </c>
      <c r="M49" s="146">
        <v>1</v>
      </c>
    </row>
    <row r="50" spans="1:13" s="9" customFormat="1" ht="45.75" x14ac:dyDescent="0.25">
      <c r="A50" s="85">
        <v>47</v>
      </c>
      <c r="B50" s="166">
        <v>2013004410095</v>
      </c>
      <c r="C50" s="167" t="s">
        <v>111</v>
      </c>
      <c r="D50" s="187">
        <v>98830000</v>
      </c>
      <c r="E50" s="187"/>
      <c r="F50" s="187">
        <f>+D50</f>
        <v>98830000</v>
      </c>
      <c r="G50" s="187"/>
      <c r="H50" s="187"/>
      <c r="I50" s="168" t="s">
        <v>113</v>
      </c>
      <c r="J50" s="169" t="s">
        <v>428</v>
      </c>
      <c r="K50" s="170" t="s">
        <v>56</v>
      </c>
      <c r="L50" s="190">
        <v>1</v>
      </c>
      <c r="M50" s="191">
        <v>0</v>
      </c>
    </row>
    <row r="51" spans="1:13" s="9" customFormat="1" ht="23.25" x14ac:dyDescent="0.25">
      <c r="A51" s="85">
        <v>48</v>
      </c>
      <c r="B51" s="166">
        <v>2013004410096</v>
      </c>
      <c r="C51" s="167" t="s">
        <v>112</v>
      </c>
      <c r="D51" s="187">
        <v>398775297</v>
      </c>
      <c r="E51" s="187"/>
      <c r="F51" s="187">
        <f>+D51</f>
        <v>398775297</v>
      </c>
      <c r="G51" s="187"/>
      <c r="H51" s="187"/>
      <c r="I51" s="168" t="s">
        <v>441</v>
      </c>
      <c r="J51" s="169" t="s">
        <v>428</v>
      </c>
      <c r="K51" s="171" t="s">
        <v>56</v>
      </c>
      <c r="L51" s="190">
        <v>1</v>
      </c>
      <c r="M51" s="190">
        <v>1</v>
      </c>
    </row>
    <row r="52" spans="1:13" s="9" customFormat="1" ht="45" x14ac:dyDescent="0.25">
      <c r="A52" s="85">
        <v>49</v>
      </c>
      <c r="B52" s="111">
        <v>2013004410025</v>
      </c>
      <c r="C52" s="172" t="s">
        <v>66</v>
      </c>
      <c r="D52" s="178">
        <v>2654882846</v>
      </c>
      <c r="E52" s="178">
        <v>1858417846</v>
      </c>
      <c r="F52" s="178"/>
      <c r="G52" s="178"/>
      <c r="H52" s="178">
        <f>+D52-E52</f>
        <v>796465000</v>
      </c>
      <c r="I52" s="42" t="s">
        <v>266</v>
      </c>
      <c r="J52" s="36" t="s">
        <v>414</v>
      </c>
      <c r="K52" s="40" t="s">
        <v>56</v>
      </c>
      <c r="L52" s="146">
        <v>1</v>
      </c>
      <c r="M52" s="146">
        <v>1</v>
      </c>
    </row>
    <row r="53" spans="1:13" s="9" customFormat="1" ht="45" x14ac:dyDescent="0.25">
      <c r="A53" s="85">
        <v>50</v>
      </c>
      <c r="B53" s="111">
        <v>2013004410026</v>
      </c>
      <c r="C53" s="164" t="s">
        <v>63</v>
      </c>
      <c r="D53" s="178">
        <v>2381736940</v>
      </c>
      <c r="E53" s="178">
        <v>1667214940</v>
      </c>
      <c r="F53" s="178"/>
      <c r="G53" s="178"/>
      <c r="H53" s="178">
        <f>+D53-E53</f>
        <v>714522000</v>
      </c>
      <c r="I53" s="42" t="s">
        <v>266</v>
      </c>
      <c r="J53" s="36" t="s">
        <v>419</v>
      </c>
      <c r="K53" s="158" t="s">
        <v>56</v>
      </c>
      <c r="L53" s="146">
        <v>1</v>
      </c>
      <c r="M53" s="146">
        <v>1</v>
      </c>
    </row>
    <row r="54" spans="1:13" s="9" customFormat="1" ht="34.5" x14ac:dyDescent="0.25">
      <c r="A54" s="85">
        <v>51</v>
      </c>
      <c r="B54" s="111">
        <v>2013004410050</v>
      </c>
      <c r="C54" s="144" t="s">
        <v>64</v>
      </c>
      <c r="D54" s="178">
        <v>3880835680</v>
      </c>
      <c r="E54" s="178">
        <v>3643035680</v>
      </c>
      <c r="F54" s="178"/>
      <c r="G54" s="178"/>
      <c r="H54" s="178">
        <f>+D54-E54</f>
        <v>237800000</v>
      </c>
      <c r="I54" s="42" t="s">
        <v>266</v>
      </c>
      <c r="J54" s="36" t="s">
        <v>414</v>
      </c>
      <c r="K54" s="158" t="s">
        <v>56</v>
      </c>
      <c r="L54" s="146">
        <v>1</v>
      </c>
      <c r="M54" s="146">
        <v>1</v>
      </c>
    </row>
    <row r="55" spans="1:13" s="9" customFormat="1" ht="45.75" x14ac:dyDescent="0.25">
      <c r="A55" s="85">
        <v>52</v>
      </c>
      <c r="B55" s="160">
        <v>2014004410017</v>
      </c>
      <c r="C55" s="42" t="s">
        <v>79</v>
      </c>
      <c r="D55" s="56">
        <v>1055768936</v>
      </c>
      <c r="E55" s="56">
        <f>+D55</f>
        <v>1055768936</v>
      </c>
      <c r="F55" s="56"/>
      <c r="G55" s="56"/>
      <c r="H55" s="56"/>
      <c r="I55" s="42" t="s">
        <v>266</v>
      </c>
      <c r="J55" s="36" t="s">
        <v>426</v>
      </c>
      <c r="K55" s="145" t="s">
        <v>56</v>
      </c>
      <c r="L55" s="146">
        <v>1</v>
      </c>
      <c r="M55" s="146">
        <v>1</v>
      </c>
    </row>
    <row r="56" spans="1:13" s="9" customFormat="1" ht="45.75" x14ac:dyDescent="0.25">
      <c r="A56" s="85">
        <v>53</v>
      </c>
      <c r="B56" s="160">
        <v>2014004410019</v>
      </c>
      <c r="C56" s="42" t="s">
        <v>78</v>
      </c>
      <c r="D56" s="56">
        <v>549356257</v>
      </c>
      <c r="E56" s="56">
        <f>+D56</f>
        <v>549356257</v>
      </c>
      <c r="F56" s="56"/>
      <c r="G56" s="56"/>
      <c r="H56" s="56"/>
      <c r="I56" s="42" t="s">
        <v>266</v>
      </c>
      <c r="J56" s="36" t="s">
        <v>426</v>
      </c>
      <c r="K56" s="145" t="s">
        <v>56</v>
      </c>
      <c r="L56" s="146">
        <v>1</v>
      </c>
      <c r="M56" s="159">
        <v>0.75</v>
      </c>
    </row>
    <row r="57" spans="1:13" s="9" customFormat="1" ht="45.75" x14ac:dyDescent="0.25">
      <c r="A57" s="85">
        <v>54</v>
      </c>
      <c r="B57" s="165">
        <v>2014004410068</v>
      </c>
      <c r="C57" s="42" t="s">
        <v>180</v>
      </c>
      <c r="D57" s="178">
        <v>1177137282</v>
      </c>
      <c r="E57" s="178">
        <f>+D57</f>
        <v>1177137282</v>
      </c>
      <c r="F57" s="178"/>
      <c r="G57" s="178"/>
      <c r="H57" s="178"/>
      <c r="I57" s="85" t="s">
        <v>82</v>
      </c>
      <c r="J57" s="36" t="s">
        <v>427</v>
      </c>
      <c r="K57" s="162" t="s">
        <v>162</v>
      </c>
      <c r="L57" s="159">
        <v>0.86</v>
      </c>
      <c r="M57" s="159">
        <v>0.71</v>
      </c>
    </row>
    <row r="58" spans="1:13" s="9" customFormat="1" ht="45" x14ac:dyDescent="0.25">
      <c r="A58" s="85">
        <v>55</v>
      </c>
      <c r="B58" s="111">
        <v>2013004410051</v>
      </c>
      <c r="C58" s="126" t="s">
        <v>35</v>
      </c>
      <c r="D58" s="188">
        <v>389120619</v>
      </c>
      <c r="E58" s="188"/>
      <c r="F58" s="188">
        <f t="shared" ref="F58:F63" si="1">+D58</f>
        <v>389120619</v>
      </c>
      <c r="G58" s="188"/>
      <c r="H58" s="188"/>
      <c r="I58" s="127" t="s">
        <v>50</v>
      </c>
      <c r="J58" s="36" t="s">
        <v>419</v>
      </c>
      <c r="K58" s="40" t="s">
        <v>56</v>
      </c>
      <c r="L58" s="146">
        <v>1</v>
      </c>
      <c r="M58" s="146">
        <v>0.99</v>
      </c>
    </row>
    <row r="59" spans="1:13" s="9" customFormat="1" ht="33.75" x14ac:dyDescent="0.25">
      <c r="A59" s="85">
        <v>56</v>
      </c>
      <c r="B59" s="111">
        <v>2013004410052</v>
      </c>
      <c r="C59" s="127" t="s">
        <v>36</v>
      </c>
      <c r="D59" s="188">
        <v>264543850</v>
      </c>
      <c r="E59" s="188"/>
      <c r="F59" s="188">
        <f t="shared" si="1"/>
        <v>264543850</v>
      </c>
      <c r="G59" s="188"/>
      <c r="H59" s="188"/>
      <c r="I59" s="127" t="s">
        <v>50</v>
      </c>
      <c r="J59" s="36" t="s">
        <v>419</v>
      </c>
      <c r="K59" s="40" t="s">
        <v>56</v>
      </c>
      <c r="L59" s="146">
        <v>1</v>
      </c>
      <c r="M59" s="146">
        <v>0.99</v>
      </c>
    </row>
    <row r="60" spans="1:13" s="9" customFormat="1" ht="45" x14ac:dyDescent="0.25">
      <c r="A60" s="85">
        <v>57</v>
      </c>
      <c r="B60" s="111">
        <v>2013004410080</v>
      </c>
      <c r="C60" s="126" t="s">
        <v>37</v>
      </c>
      <c r="D60" s="188">
        <v>332691150</v>
      </c>
      <c r="E60" s="188"/>
      <c r="F60" s="188">
        <f t="shared" si="1"/>
        <v>332691150</v>
      </c>
      <c r="G60" s="188"/>
      <c r="H60" s="188"/>
      <c r="I60" s="127" t="s">
        <v>50</v>
      </c>
      <c r="J60" s="156" t="s">
        <v>423</v>
      </c>
      <c r="K60" s="40" t="s">
        <v>56</v>
      </c>
      <c r="L60" s="146">
        <v>1</v>
      </c>
      <c r="M60" s="146">
        <v>1</v>
      </c>
    </row>
    <row r="61" spans="1:13" s="9" customFormat="1" ht="34.5" x14ac:dyDescent="0.25">
      <c r="A61" s="85">
        <v>58</v>
      </c>
      <c r="B61" s="111">
        <v>2013004410015</v>
      </c>
      <c r="C61" s="42" t="s">
        <v>98</v>
      </c>
      <c r="D61" s="178">
        <v>216689605</v>
      </c>
      <c r="E61" s="178"/>
      <c r="F61" s="178">
        <f t="shared" si="1"/>
        <v>216689605</v>
      </c>
      <c r="G61" s="178"/>
      <c r="H61" s="178"/>
      <c r="I61" s="39" t="s">
        <v>442</v>
      </c>
      <c r="J61" s="36" t="s">
        <v>416</v>
      </c>
      <c r="K61" s="40" t="s">
        <v>56</v>
      </c>
      <c r="L61" s="146">
        <v>1</v>
      </c>
      <c r="M61" s="146">
        <v>1</v>
      </c>
    </row>
    <row r="62" spans="1:13" s="9" customFormat="1" ht="34.5" x14ac:dyDescent="0.25">
      <c r="A62" s="85">
        <v>59</v>
      </c>
      <c r="B62" s="111">
        <v>2013004410077</v>
      </c>
      <c r="C62" s="144" t="s">
        <v>121</v>
      </c>
      <c r="D62" s="178">
        <v>369600000</v>
      </c>
      <c r="E62" s="178"/>
      <c r="F62" s="178">
        <f t="shared" si="1"/>
        <v>369600000</v>
      </c>
      <c r="G62" s="178"/>
      <c r="H62" s="178"/>
      <c r="I62" s="39" t="s">
        <v>442</v>
      </c>
      <c r="J62" s="156" t="s">
        <v>423</v>
      </c>
      <c r="K62" s="145" t="s">
        <v>56</v>
      </c>
      <c r="L62" s="146">
        <v>1</v>
      </c>
      <c r="M62" s="146">
        <v>1</v>
      </c>
    </row>
    <row r="63" spans="1:13" s="9" customFormat="1" ht="45.75" x14ac:dyDescent="0.25">
      <c r="A63" s="85">
        <v>60</v>
      </c>
      <c r="B63" s="111">
        <v>2013004410079</v>
      </c>
      <c r="C63" s="144" t="s">
        <v>122</v>
      </c>
      <c r="D63" s="178">
        <v>491873912</v>
      </c>
      <c r="E63" s="178"/>
      <c r="F63" s="178">
        <f t="shared" si="1"/>
        <v>491873912</v>
      </c>
      <c r="G63" s="178"/>
      <c r="H63" s="178"/>
      <c r="I63" s="39" t="s">
        <v>442</v>
      </c>
      <c r="J63" s="36" t="s">
        <v>425</v>
      </c>
      <c r="K63" s="145" t="s">
        <v>56</v>
      </c>
      <c r="L63" s="146">
        <v>1</v>
      </c>
      <c r="M63" s="146">
        <v>1</v>
      </c>
    </row>
    <row r="64" spans="1:13" s="9" customFormat="1" ht="23.25" x14ac:dyDescent="0.25">
      <c r="A64" s="85">
        <v>61</v>
      </c>
      <c r="B64" s="125">
        <v>2014004410048</v>
      </c>
      <c r="C64" s="42" t="s">
        <v>144</v>
      </c>
      <c r="D64" s="178">
        <v>540000000</v>
      </c>
      <c r="E64" s="178">
        <v>240000000</v>
      </c>
      <c r="F64" s="178">
        <f>+D64-E64</f>
        <v>300000000</v>
      </c>
      <c r="G64" s="178"/>
      <c r="H64" s="178"/>
      <c r="I64" s="42" t="s">
        <v>145</v>
      </c>
      <c r="J64" s="36" t="s">
        <v>421</v>
      </c>
      <c r="K64" s="40" t="s">
        <v>56</v>
      </c>
      <c r="L64" s="146">
        <v>1</v>
      </c>
      <c r="M64" s="146">
        <v>0.22</v>
      </c>
    </row>
    <row r="65" spans="1:13" s="9" customFormat="1" ht="57" x14ac:dyDescent="0.25">
      <c r="A65" s="85">
        <v>62</v>
      </c>
      <c r="B65" s="125">
        <v>2015004410026</v>
      </c>
      <c r="C65" s="42" t="s">
        <v>148</v>
      </c>
      <c r="D65" s="178">
        <v>206088312</v>
      </c>
      <c r="E65" s="178"/>
      <c r="F65" s="178">
        <f>+D65</f>
        <v>206088312</v>
      </c>
      <c r="G65" s="178"/>
      <c r="H65" s="178"/>
      <c r="I65" s="42" t="s">
        <v>149</v>
      </c>
      <c r="J65" s="36" t="s">
        <v>432</v>
      </c>
      <c r="K65" s="124" t="s">
        <v>56</v>
      </c>
      <c r="L65" s="146">
        <v>1</v>
      </c>
      <c r="M65" s="146">
        <v>1</v>
      </c>
    </row>
    <row r="66" spans="1:13" s="9" customFormat="1" ht="45.75" x14ac:dyDescent="0.25">
      <c r="A66" s="85">
        <v>63</v>
      </c>
      <c r="B66" s="125">
        <v>2014004410069</v>
      </c>
      <c r="C66" s="42" t="s">
        <v>141</v>
      </c>
      <c r="D66" s="178">
        <v>726633102</v>
      </c>
      <c r="E66" s="178"/>
      <c r="F66" s="178">
        <v>676633102</v>
      </c>
      <c r="G66" s="178"/>
      <c r="H66" s="178">
        <f>+D66-F66</f>
        <v>50000000</v>
      </c>
      <c r="I66" s="42" t="s">
        <v>143</v>
      </c>
      <c r="J66" s="36" t="s">
        <v>418</v>
      </c>
      <c r="K66" s="145" t="s">
        <v>56</v>
      </c>
      <c r="L66" s="146">
        <v>1</v>
      </c>
      <c r="M66" s="146">
        <v>0.93</v>
      </c>
    </row>
    <row r="67" spans="1:13" s="9" customFormat="1" ht="23.25" x14ac:dyDescent="0.25">
      <c r="A67" s="85">
        <v>64</v>
      </c>
      <c r="B67" s="125">
        <v>2014004410049</v>
      </c>
      <c r="C67" s="42" t="s">
        <v>150</v>
      </c>
      <c r="D67" s="178">
        <v>210000000</v>
      </c>
      <c r="E67" s="178">
        <v>165000000</v>
      </c>
      <c r="F67" s="178"/>
      <c r="G67" s="178"/>
      <c r="H67" s="178">
        <f>+D67-E67</f>
        <v>45000000</v>
      </c>
      <c r="I67" s="42" t="s">
        <v>151</v>
      </c>
      <c r="J67" s="36" t="s">
        <v>432</v>
      </c>
      <c r="K67" s="40" t="s">
        <v>56</v>
      </c>
      <c r="L67" s="146">
        <v>1</v>
      </c>
      <c r="M67" s="173">
        <v>0</v>
      </c>
    </row>
    <row r="68" spans="1:13" s="9" customFormat="1" ht="57" x14ac:dyDescent="0.25">
      <c r="A68" s="85">
        <v>65</v>
      </c>
      <c r="B68" s="165">
        <v>2015004410043</v>
      </c>
      <c r="C68" s="42" t="s">
        <v>245</v>
      </c>
      <c r="D68" s="178">
        <v>737264572</v>
      </c>
      <c r="E68" s="178">
        <v>250000000</v>
      </c>
      <c r="F68" s="178">
        <v>210268424</v>
      </c>
      <c r="G68" s="178"/>
      <c r="H68" s="178">
        <f>+D68-E68-F68</f>
        <v>276996148</v>
      </c>
      <c r="I68" s="39" t="s">
        <v>250</v>
      </c>
      <c r="J68" s="36" t="s">
        <v>436</v>
      </c>
      <c r="K68" s="40" t="s">
        <v>56</v>
      </c>
      <c r="L68" s="146">
        <v>1</v>
      </c>
      <c r="M68" s="146">
        <v>0.28999999999999998</v>
      </c>
    </row>
    <row r="69" spans="1:13" s="9" customFormat="1" ht="34.5" x14ac:dyDescent="0.25">
      <c r="A69" s="85">
        <v>66</v>
      </c>
      <c r="B69" s="111">
        <v>2014004410040</v>
      </c>
      <c r="C69" s="42" t="s">
        <v>140</v>
      </c>
      <c r="D69" s="178">
        <v>897332327</v>
      </c>
      <c r="E69" s="178">
        <v>443344816</v>
      </c>
      <c r="F69" s="178">
        <f>+E69</f>
        <v>443344816</v>
      </c>
      <c r="G69" s="178"/>
      <c r="H69" s="178">
        <f>+D69-E69-F69</f>
        <v>10642695</v>
      </c>
      <c r="I69" s="42" t="s">
        <v>142</v>
      </c>
      <c r="J69" s="174" t="s">
        <v>433</v>
      </c>
      <c r="K69" s="145" t="s">
        <v>56</v>
      </c>
      <c r="L69" s="146">
        <v>1</v>
      </c>
      <c r="M69" s="146">
        <v>0.92</v>
      </c>
    </row>
    <row r="70" spans="1:13" s="9" customFormat="1" ht="33.75" x14ac:dyDescent="0.25">
      <c r="A70" s="85">
        <v>67</v>
      </c>
      <c r="B70" s="111">
        <v>2014004410009</v>
      </c>
      <c r="C70" s="127" t="s">
        <v>48</v>
      </c>
      <c r="D70" s="188">
        <v>715752912</v>
      </c>
      <c r="E70" s="188">
        <v>567589521</v>
      </c>
      <c r="F70" s="188">
        <f>+D70-E70</f>
        <v>148163391</v>
      </c>
      <c r="G70" s="188"/>
      <c r="H70" s="188"/>
      <c r="I70" s="127" t="s">
        <v>50</v>
      </c>
      <c r="J70" s="36" t="s">
        <v>420</v>
      </c>
      <c r="K70" s="40" t="s">
        <v>56</v>
      </c>
      <c r="L70" s="146">
        <v>1</v>
      </c>
      <c r="M70" s="146">
        <v>1</v>
      </c>
    </row>
    <row r="71" spans="1:13" s="9" customFormat="1" ht="45.75" x14ac:dyDescent="0.25">
      <c r="A71" s="85">
        <v>68</v>
      </c>
      <c r="B71" s="111">
        <v>2014004410022</v>
      </c>
      <c r="C71" s="42" t="s">
        <v>137</v>
      </c>
      <c r="D71" s="178">
        <v>260266581</v>
      </c>
      <c r="E71" s="178"/>
      <c r="F71" s="178">
        <f>+D71</f>
        <v>260266581</v>
      </c>
      <c r="G71" s="178"/>
      <c r="H71" s="178"/>
      <c r="I71" s="42" t="s">
        <v>139</v>
      </c>
      <c r="J71" s="36" t="s">
        <v>429</v>
      </c>
      <c r="K71" s="145" t="s">
        <v>56</v>
      </c>
      <c r="L71" s="146">
        <v>1</v>
      </c>
      <c r="M71" s="173">
        <v>0.99980000000000002</v>
      </c>
    </row>
    <row r="72" spans="1:13" s="9" customFormat="1" ht="34.5" x14ac:dyDescent="0.25">
      <c r="A72" s="85">
        <v>69</v>
      </c>
      <c r="B72" s="111">
        <v>2014004410023</v>
      </c>
      <c r="C72" s="42" t="s">
        <v>138</v>
      </c>
      <c r="D72" s="178">
        <v>292023481</v>
      </c>
      <c r="E72" s="178"/>
      <c r="F72" s="178">
        <f>+D72</f>
        <v>292023481</v>
      </c>
      <c r="G72" s="178"/>
      <c r="H72" s="178"/>
      <c r="I72" s="42" t="s">
        <v>139</v>
      </c>
      <c r="J72" s="36" t="s">
        <v>429</v>
      </c>
      <c r="K72" s="124" t="s">
        <v>56</v>
      </c>
      <c r="L72" s="146">
        <v>1</v>
      </c>
      <c r="M72" s="146">
        <v>1</v>
      </c>
    </row>
    <row r="73" spans="1:13" s="9" customFormat="1" ht="34.5" x14ac:dyDescent="0.25">
      <c r="A73" s="85">
        <v>70</v>
      </c>
      <c r="B73" s="166">
        <v>2013004410066</v>
      </c>
      <c r="C73" s="167" t="s">
        <v>123</v>
      </c>
      <c r="D73" s="187">
        <v>53341934</v>
      </c>
      <c r="E73" s="187"/>
      <c r="F73" s="187">
        <f>+D73</f>
        <v>53341934</v>
      </c>
      <c r="G73" s="187"/>
      <c r="H73" s="187"/>
      <c r="I73" s="168" t="s">
        <v>99</v>
      </c>
      <c r="J73" s="169" t="s">
        <v>419</v>
      </c>
      <c r="K73" s="170" t="s">
        <v>56</v>
      </c>
      <c r="L73" s="190">
        <v>1</v>
      </c>
      <c r="M73" s="190">
        <v>1</v>
      </c>
    </row>
    <row r="74" spans="1:13" s="9" customFormat="1" ht="45.75" x14ac:dyDescent="0.25">
      <c r="A74" s="85">
        <v>71</v>
      </c>
      <c r="B74" s="166">
        <v>2013004410067</v>
      </c>
      <c r="C74" s="167" t="s">
        <v>124</v>
      </c>
      <c r="D74" s="187">
        <v>109530740</v>
      </c>
      <c r="E74" s="187"/>
      <c r="F74" s="187">
        <f>+D74</f>
        <v>109530740</v>
      </c>
      <c r="G74" s="187"/>
      <c r="H74" s="187"/>
      <c r="I74" s="168" t="s">
        <v>99</v>
      </c>
      <c r="J74" s="169" t="s">
        <v>419</v>
      </c>
      <c r="K74" s="171" t="s">
        <v>56</v>
      </c>
      <c r="L74" s="190">
        <v>1</v>
      </c>
      <c r="M74" s="190">
        <v>1</v>
      </c>
    </row>
    <row r="75" spans="1:13" s="9" customFormat="1" ht="23.25" x14ac:dyDescent="0.25">
      <c r="A75" s="85">
        <v>72</v>
      </c>
      <c r="B75" s="111">
        <v>2013004410085</v>
      </c>
      <c r="C75" s="144" t="s">
        <v>126</v>
      </c>
      <c r="D75" s="178">
        <v>1355329071</v>
      </c>
      <c r="E75" s="178">
        <v>955329071</v>
      </c>
      <c r="F75" s="178"/>
      <c r="G75" s="178"/>
      <c r="H75" s="178">
        <f>+D75-E75</f>
        <v>400000000</v>
      </c>
      <c r="I75" s="42" t="s">
        <v>99</v>
      </c>
      <c r="J75" s="36" t="s">
        <v>425</v>
      </c>
      <c r="K75" s="40" t="s">
        <v>56</v>
      </c>
      <c r="L75" s="146">
        <v>1</v>
      </c>
      <c r="M75" s="175">
        <v>0.22</v>
      </c>
    </row>
    <row r="76" spans="1:13" s="9" customFormat="1" ht="45.75" x14ac:dyDescent="0.25">
      <c r="A76" s="85">
        <v>73</v>
      </c>
      <c r="B76" s="166">
        <v>2013004410093</v>
      </c>
      <c r="C76" s="167" t="s">
        <v>125</v>
      </c>
      <c r="D76" s="187">
        <v>101307600</v>
      </c>
      <c r="E76" s="187"/>
      <c r="F76" s="187">
        <f>+D76</f>
        <v>101307600</v>
      </c>
      <c r="G76" s="187"/>
      <c r="H76" s="187"/>
      <c r="I76" s="168" t="s">
        <v>99</v>
      </c>
      <c r="J76" s="169" t="s">
        <v>428</v>
      </c>
      <c r="K76" s="171" t="s">
        <v>56</v>
      </c>
      <c r="L76" s="190">
        <v>1</v>
      </c>
      <c r="M76" s="190">
        <v>1</v>
      </c>
    </row>
    <row r="77" spans="1:13" s="9" customFormat="1" ht="45.75" x14ac:dyDescent="0.25">
      <c r="A77" s="85">
        <v>74</v>
      </c>
      <c r="B77" s="176">
        <v>2014004410034</v>
      </c>
      <c r="C77" s="149" t="s">
        <v>226</v>
      </c>
      <c r="D77" s="179">
        <v>353556103</v>
      </c>
      <c r="E77" s="179"/>
      <c r="F77" s="179">
        <v>253556103</v>
      </c>
      <c r="G77" s="179"/>
      <c r="H77" s="179">
        <f>+D77-F77</f>
        <v>100000000</v>
      </c>
      <c r="I77" s="149" t="s">
        <v>99</v>
      </c>
      <c r="J77" s="150" t="s">
        <v>427</v>
      </c>
      <c r="K77" s="151" t="s">
        <v>162</v>
      </c>
      <c r="L77" s="152">
        <v>0</v>
      </c>
      <c r="M77" s="152">
        <v>0.72</v>
      </c>
    </row>
    <row r="78" spans="1:13" s="9" customFormat="1" ht="34.5" x14ac:dyDescent="0.25">
      <c r="A78" s="85">
        <v>75</v>
      </c>
      <c r="B78" s="111">
        <v>2014004410018</v>
      </c>
      <c r="C78" s="42" t="s">
        <v>135</v>
      </c>
      <c r="D78" s="178">
        <v>3799997783</v>
      </c>
      <c r="E78" s="178">
        <v>2799997783</v>
      </c>
      <c r="F78" s="178">
        <v>450000000</v>
      </c>
      <c r="G78" s="178"/>
      <c r="H78" s="178">
        <f>+D78-E78-F78</f>
        <v>550000000</v>
      </c>
      <c r="I78" s="42" t="s">
        <v>136</v>
      </c>
      <c r="J78" s="36" t="s">
        <v>429</v>
      </c>
      <c r="K78" s="177" t="s">
        <v>56</v>
      </c>
      <c r="L78" s="146">
        <v>1</v>
      </c>
      <c r="M78" s="146">
        <v>1</v>
      </c>
    </row>
    <row r="79" spans="1:13" s="9" customFormat="1" ht="57" x14ac:dyDescent="0.25">
      <c r="A79" s="85">
        <v>76</v>
      </c>
      <c r="B79" s="111">
        <v>2013004410054</v>
      </c>
      <c r="C79" s="144" t="s">
        <v>67</v>
      </c>
      <c r="D79" s="56">
        <v>1800003212</v>
      </c>
      <c r="E79" s="56">
        <f>+D79</f>
        <v>1800003212</v>
      </c>
      <c r="F79" s="56"/>
      <c r="G79" s="56"/>
      <c r="H79" s="56"/>
      <c r="I79" s="42" t="s">
        <v>377</v>
      </c>
      <c r="J79" s="36" t="s">
        <v>419</v>
      </c>
      <c r="K79" s="124" t="s">
        <v>56</v>
      </c>
      <c r="L79" s="146">
        <v>1</v>
      </c>
      <c r="M79" s="146">
        <v>0.99</v>
      </c>
    </row>
    <row r="80" spans="1:13" s="9" customFormat="1" ht="23.25" x14ac:dyDescent="0.25">
      <c r="A80" s="85">
        <v>77</v>
      </c>
      <c r="B80" s="111">
        <v>2013004410010</v>
      </c>
      <c r="C80" s="42" t="s">
        <v>95</v>
      </c>
      <c r="D80" s="178">
        <v>300000000</v>
      </c>
      <c r="E80" s="178"/>
      <c r="F80" s="178">
        <v>189326151</v>
      </c>
      <c r="G80" s="178"/>
      <c r="H80" s="178">
        <f>+D80-F80</f>
        <v>110673849</v>
      </c>
      <c r="I80" s="39" t="s">
        <v>384</v>
      </c>
      <c r="J80" s="36" t="s">
        <v>416</v>
      </c>
      <c r="K80" s="40" t="s">
        <v>56</v>
      </c>
      <c r="L80" s="146">
        <v>1</v>
      </c>
      <c r="M80" s="146">
        <v>0.95</v>
      </c>
    </row>
    <row r="81" spans="1:13" s="9" customFormat="1" ht="45.75" x14ac:dyDescent="0.25">
      <c r="A81" s="85">
        <v>78</v>
      </c>
      <c r="B81" s="111">
        <v>2013004410005</v>
      </c>
      <c r="C81" s="42" t="s">
        <v>93</v>
      </c>
      <c r="D81" s="178">
        <v>410500000</v>
      </c>
      <c r="E81" s="178"/>
      <c r="F81" s="178">
        <f>+D81</f>
        <v>410500000</v>
      </c>
      <c r="G81" s="178"/>
      <c r="H81" s="178"/>
      <c r="I81" s="39" t="s">
        <v>219</v>
      </c>
      <c r="J81" s="36" t="s">
        <v>416</v>
      </c>
      <c r="K81" s="40" t="s">
        <v>56</v>
      </c>
      <c r="L81" s="146">
        <v>1</v>
      </c>
      <c r="M81" s="146">
        <v>1</v>
      </c>
    </row>
    <row r="82" spans="1:13" s="9" customFormat="1" ht="34.5" x14ac:dyDescent="0.25">
      <c r="A82" s="85">
        <v>79</v>
      </c>
      <c r="B82" s="111">
        <v>2013004410058</v>
      </c>
      <c r="C82" s="144" t="s">
        <v>116</v>
      </c>
      <c r="D82" s="178">
        <v>1239973232</v>
      </c>
      <c r="E82" s="178"/>
      <c r="F82" s="178">
        <f>+D82</f>
        <v>1239973232</v>
      </c>
      <c r="G82" s="178"/>
      <c r="H82" s="178"/>
      <c r="I82" s="42" t="s">
        <v>383</v>
      </c>
      <c r="J82" s="36" t="s">
        <v>419</v>
      </c>
      <c r="K82" s="145" t="s">
        <v>56</v>
      </c>
      <c r="L82" s="146">
        <v>1</v>
      </c>
      <c r="M82" s="146">
        <v>1</v>
      </c>
    </row>
    <row r="83" spans="1:13" s="9" customFormat="1" ht="34.5" x14ac:dyDescent="0.25">
      <c r="A83" s="85">
        <v>80</v>
      </c>
      <c r="B83" s="111">
        <v>2013004410019</v>
      </c>
      <c r="C83" s="144" t="s">
        <v>117</v>
      </c>
      <c r="D83" s="178">
        <v>5325950064</v>
      </c>
      <c r="E83" s="178">
        <v>4163355056</v>
      </c>
      <c r="F83" s="178">
        <v>462595007</v>
      </c>
      <c r="G83" s="178"/>
      <c r="H83" s="178">
        <f>+D83-E83-F83</f>
        <v>700000001</v>
      </c>
      <c r="I83" s="42" t="s">
        <v>378</v>
      </c>
      <c r="J83" s="36" t="s">
        <v>415</v>
      </c>
      <c r="K83" s="145" t="s">
        <v>56</v>
      </c>
      <c r="L83" s="146">
        <v>1</v>
      </c>
      <c r="M83" s="146">
        <v>1</v>
      </c>
    </row>
    <row r="84" spans="1:13" s="9" customFormat="1" ht="45.75" x14ac:dyDescent="0.25">
      <c r="A84" s="85">
        <v>81</v>
      </c>
      <c r="B84" s="111">
        <v>2013004410045</v>
      </c>
      <c r="C84" s="144" t="s">
        <v>118</v>
      </c>
      <c r="D84" s="178">
        <v>273453391</v>
      </c>
      <c r="E84" s="178"/>
      <c r="F84" s="178">
        <f>+D84</f>
        <v>273453391</v>
      </c>
      <c r="G84" s="178"/>
      <c r="H84" s="178"/>
      <c r="I84" s="42" t="s">
        <v>378</v>
      </c>
      <c r="J84" s="36" t="s">
        <v>419</v>
      </c>
      <c r="K84" s="145" t="s">
        <v>56</v>
      </c>
      <c r="L84" s="146">
        <v>1</v>
      </c>
      <c r="M84" s="146">
        <v>1</v>
      </c>
    </row>
    <row r="85" spans="1:13" s="9" customFormat="1" ht="34.5" x14ac:dyDescent="0.25">
      <c r="A85" s="85">
        <v>82</v>
      </c>
      <c r="B85" s="111">
        <v>2013004410086</v>
      </c>
      <c r="C85" s="144" t="s">
        <v>127</v>
      </c>
      <c r="D85" s="178">
        <v>280591618</v>
      </c>
      <c r="E85" s="178"/>
      <c r="F85" s="178">
        <f>+D85</f>
        <v>280591618</v>
      </c>
      <c r="G85" s="178"/>
      <c r="H85" s="178"/>
      <c r="I85" s="42" t="s">
        <v>220</v>
      </c>
      <c r="J85" s="156" t="s">
        <v>423</v>
      </c>
      <c r="K85" s="145" t="s">
        <v>56</v>
      </c>
      <c r="L85" s="146">
        <v>1</v>
      </c>
      <c r="M85" s="146">
        <v>1</v>
      </c>
    </row>
    <row r="86" spans="1:13" s="9" customFormat="1" ht="34.5" x14ac:dyDescent="0.25">
      <c r="A86" s="85">
        <v>83</v>
      </c>
      <c r="B86" s="111">
        <v>2013004410087</v>
      </c>
      <c r="C86" s="144" t="s">
        <v>129</v>
      </c>
      <c r="D86" s="178">
        <v>270679314</v>
      </c>
      <c r="E86" s="178"/>
      <c r="F86" s="178">
        <f>+D86</f>
        <v>270679314</v>
      </c>
      <c r="G86" s="178"/>
      <c r="H86" s="178"/>
      <c r="I86" s="42" t="s">
        <v>220</v>
      </c>
      <c r="J86" s="156" t="s">
        <v>423</v>
      </c>
      <c r="K86" s="145" t="s">
        <v>56</v>
      </c>
      <c r="L86" s="146">
        <v>1</v>
      </c>
      <c r="M86" s="146">
        <v>1</v>
      </c>
    </row>
    <row r="87" spans="1:13" s="9" customFormat="1" ht="34.5" x14ac:dyDescent="0.25">
      <c r="A87" s="85">
        <v>84</v>
      </c>
      <c r="B87" s="111">
        <v>2013004410088</v>
      </c>
      <c r="C87" s="144" t="s">
        <v>130</v>
      </c>
      <c r="D87" s="178">
        <v>383299308</v>
      </c>
      <c r="E87" s="178"/>
      <c r="F87" s="178">
        <f>+D87</f>
        <v>383299308</v>
      </c>
      <c r="G87" s="178"/>
      <c r="H87" s="178"/>
      <c r="I87" s="42" t="s">
        <v>220</v>
      </c>
      <c r="J87" s="156" t="s">
        <v>423</v>
      </c>
      <c r="K87" s="145" t="s">
        <v>56</v>
      </c>
      <c r="L87" s="146">
        <v>1</v>
      </c>
      <c r="M87" s="146">
        <v>0.99</v>
      </c>
    </row>
    <row r="88" spans="1:13" s="9" customFormat="1" ht="34.5" x14ac:dyDescent="0.25">
      <c r="A88" s="85">
        <v>85</v>
      </c>
      <c r="B88" s="111">
        <v>2013004410089</v>
      </c>
      <c r="C88" s="144" t="s">
        <v>128</v>
      </c>
      <c r="D88" s="178">
        <v>327644069</v>
      </c>
      <c r="E88" s="178"/>
      <c r="F88" s="178">
        <f>+D88</f>
        <v>327644069</v>
      </c>
      <c r="G88" s="178"/>
      <c r="H88" s="178"/>
      <c r="I88" s="42" t="s">
        <v>220</v>
      </c>
      <c r="J88" s="156" t="s">
        <v>423</v>
      </c>
      <c r="K88" s="145" t="s">
        <v>56</v>
      </c>
      <c r="L88" s="146">
        <v>1</v>
      </c>
      <c r="M88" s="146">
        <v>0.99</v>
      </c>
    </row>
    <row r="89" spans="1:13" s="9" customFormat="1" ht="34.5" x14ac:dyDescent="0.25">
      <c r="A89" s="85">
        <v>86</v>
      </c>
      <c r="B89" s="111">
        <v>2013004410047</v>
      </c>
      <c r="C89" s="144" t="s">
        <v>131</v>
      </c>
      <c r="D89" s="178">
        <v>1537830221</v>
      </c>
      <c r="E89" s="178">
        <v>1384047200</v>
      </c>
      <c r="F89" s="178">
        <f>+D89-E89</f>
        <v>153783021</v>
      </c>
      <c r="G89" s="178"/>
      <c r="H89" s="178"/>
      <c r="I89" s="42" t="s">
        <v>382</v>
      </c>
      <c r="J89" s="36" t="s">
        <v>419</v>
      </c>
      <c r="K89" s="145" t="s">
        <v>56</v>
      </c>
      <c r="L89" s="146">
        <v>1</v>
      </c>
      <c r="M89" s="146">
        <v>1</v>
      </c>
    </row>
    <row r="90" spans="1:13" s="9" customFormat="1" ht="34.5" x14ac:dyDescent="0.25">
      <c r="A90" s="85">
        <v>87</v>
      </c>
      <c r="B90" s="111">
        <v>2013004410062</v>
      </c>
      <c r="C90" s="144" t="s">
        <v>133</v>
      </c>
      <c r="D90" s="178">
        <v>448530648</v>
      </c>
      <c r="E90" s="178"/>
      <c r="F90" s="178">
        <v>313121548</v>
      </c>
      <c r="G90" s="178"/>
      <c r="H90" s="178">
        <f>+D90-F90</f>
        <v>135409100</v>
      </c>
      <c r="I90" s="42" t="s">
        <v>373</v>
      </c>
      <c r="J90" s="36" t="s">
        <v>419</v>
      </c>
      <c r="K90" s="145" t="s">
        <v>56</v>
      </c>
      <c r="L90" s="146">
        <v>1</v>
      </c>
      <c r="M90" s="146">
        <v>1</v>
      </c>
    </row>
    <row r="91" spans="1:13" s="9" customFormat="1" ht="45.75" x14ac:dyDescent="0.25">
      <c r="A91" s="85">
        <v>88</v>
      </c>
      <c r="B91" s="111">
        <v>2013004410064</v>
      </c>
      <c r="C91" s="144" t="s">
        <v>132</v>
      </c>
      <c r="D91" s="178">
        <v>3676221841</v>
      </c>
      <c r="E91" s="178"/>
      <c r="F91" s="178">
        <v>925559530</v>
      </c>
      <c r="G91" s="178"/>
      <c r="H91" s="178">
        <f>+D91-F91</f>
        <v>2750662311</v>
      </c>
      <c r="I91" s="42" t="s">
        <v>373</v>
      </c>
      <c r="J91" s="36" t="s">
        <v>419</v>
      </c>
      <c r="K91" s="145" t="s">
        <v>56</v>
      </c>
      <c r="L91" s="146">
        <v>1</v>
      </c>
      <c r="M91" s="146">
        <v>0.96</v>
      </c>
    </row>
    <row r="92" spans="1:13" s="9" customFormat="1" x14ac:dyDescent="0.25">
      <c r="A92" s="180"/>
      <c r="B92" s="180"/>
      <c r="C92" s="107" t="s">
        <v>321</v>
      </c>
      <c r="D92" s="189">
        <f>SUM(D4:D91)</f>
        <v>121858397963</v>
      </c>
      <c r="E92" s="189">
        <f>SUM(E4:E91)</f>
        <v>67881955752</v>
      </c>
      <c r="F92" s="189">
        <f>SUM(F4:F91)</f>
        <v>18951418023</v>
      </c>
      <c r="G92" s="189">
        <f>SUM(G4:G91)</f>
        <v>351899580</v>
      </c>
      <c r="H92" s="189">
        <f>SUM(H4:H91)</f>
        <v>34542591275</v>
      </c>
      <c r="I92" s="181"/>
      <c r="J92" s="181"/>
      <c r="K92" s="181"/>
      <c r="L92" s="182"/>
      <c r="M92" s="182"/>
    </row>
    <row r="93" spans="1:13" x14ac:dyDescent="0.25">
      <c r="H93" s="11"/>
      <c r="I93" s="42"/>
      <c r="J93" s="11"/>
    </row>
    <row r="94" spans="1:13" x14ac:dyDescent="0.25">
      <c r="H94" s="11"/>
      <c r="I94" s="192"/>
      <c r="J94" s="11"/>
    </row>
    <row r="95" spans="1:13" x14ac:dyDescent="0.25">
      <c r="H95" s="11"/>
      <c r="I95" s="11"/>
      <c r="J95" s="11"/>
    </row>
    <row r="96" spans="1:13" x14ac:dyDescent="0.25">
      <c r="H96" s="11"/>
      <c r="I96" s="11"/>
      <c r="J96" s="11"/>
    </row>
  </sheetData>
  <sortState ref="B4:K97">
    <sortCondition ref="B4:B97"/>
  </sortState>
  <mergeCells count="1">
    <mergeCell ref="A1:M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75" orientation="landscape" r:id="rId1"/>
  <headerFooter>
    <oddHeader>&amp;LFECHA :  9 DE AGOSTO DE 2016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M32"/>
  <sheetViews>
    <sheetView workbookViewId="0">
      <selection activeCell="C30" sqref="C30"/>
    </sheetView>
  </sheetViews>
  <sheetFormatPr baseColWidth="10" defaultRowHeight="15" x14ac:dyDescent="0.25"/>
  <cols>
    <col min="1" max="1" width="3.42578125" customWidth="1"/>
    <col min="2" max="2" width="15.5703125" style="4" customWidth="1"/>
    <col min="3" max="3" width="28" customWidth="1"/>
    <col min="4" max="4" width="13.42578125" customWidth="1"/>
    <col min="5" max="5" width="12.85546875" customWidth="1"/>
    <col min="6" max="6" width="12.7109375" customWidth="1"/>
    <col min="7" max="7" width="12.28515625" customWidth="1"/>
    <col min="8" max="8" width="10.85546875" style="3" customWidth="1"/>
    <col min="9" max="9" width="12" customWidth="1"/>
    <col min="10" max="10" width="15" hidden="1" customWidth="1"/>
    <col min="11" max="11" width="9.85546875" customWidth="1"/>
    <col min="12" max="12" width="9.28515625" customWidth="1"/>
    <col min="13" max="13" width="11.28515625" customWidth="1"/>
  </cols>
  <sheetData>
    <row r="1" spans="1:13" ht="15.75" x14ac:dyDescent="0.25">
      <c r="A1" s="197" t="s">
        <v>52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</row>
    <row r="2" spans="1:13" x14ac:dyDescent="0.25">
      <c r="A2" s="14"/>
      <c r="B2" s="15"/>
      <c r="C2" s="14"/>
      <c r="D2" s="14"/>
      <c r="E2" s="14"/>
      <c r="F2" s="14"/>
      <c r="G2" s="14"/>
      <c r="H2" s="16"/>
      <c r="I2" s="14"/>
      <c r="J2" s="14"/>
      <c r="K2" s="14"/>
      <c r="L2" s="14"/>
      <c r="M2" s="14"/>
    </row>
    <row r="3" spans="1:13" ht="79.5" x14ac:dyDescent="0.25">
      <c r="A3" s="23" t="s">
        <v>339</v>
      </c>
      <c r="B3" s="118" t="s">
        <v>1</v>
      </c>
      <c r="C3" s="25" t="s">
        <v>2</v>
      </c>
      <c r="D3" s="25" t="s">
        <v>3</v>
      </c>
      <c r="E3" s="25" t="s">
        <v>323</v>
      </c>
      <c r="F3" s="25" t="s">
        <v>324</v>
      </c>
      <c r="G3" s="25" t="s">
        <v>325</v>
      </c>
      <c r="H3" s="25" t="s">
        <v>4</v>
      </c>
      <c r="I3" s="26" t="s">
        <v>322</v>
      </c>
      <c r="J3" s="26"/>
      <c r="K3" s="25" t="s">
        <v>5</v>
      </c>
      <c r="L3" s="25" t="s">
        <v>6</v>
      </c>
      <c r="M3" s="25" t="s">
        <v>7</v>
      </c>
    </row>
    <row r="4" spans="1:13" s="11" customFormat="1" ht="79.5" customHeight="1" x14ac:dyDescent="0.25">
      <c r="A4" s="96">
        <v>1</v>
      </c>
      <c r="B4" s="97">
        <v>2013004410046</v>
      </c>
      <c r="C4" s="119" t="s">
        <v>29</v>
      </c>
      <c r="D4" s="130">
        <v>550192740</v>
      </c>
      <c r="E4" s="130"/>
      <c r="F4" s="130"/>
      <c r="G4" s="130"/>
      <c r="H4" s="98" t="s">
        <v>31</v>
      </c>
      <c r="I4" s="121" t="s">
        <v>328</v>
      </c>
      <c r="J4" s="84"/>
      <c r="K4" s="101" t="s">
        <v>10</v>
      </c>
      <c r="L4" s="102" t="s">
        <v>334</v>
      </c>
      <c r="M4" s="102" t="s">
        <v>334</v>
      </c>
    </row>
    <row r="5" spans="1:13" s="11" customFormat="1" ht="45" x14ac:dyDescent="0.25">
      <c r="A5" s="96">
        <v>2</v>
      </c>
      <c r="B5" s="97">
        <v>2013004410048</v>
      </c>
      <c r="C5" s="119" t="s">
        <v>30</v>
      </c>
      <c r="D5" s="130">
        <v>231000000</v>
      </c>
      <c r="E5" s="130"/>
      <c r="F5" s="130"/>
      <c r="G5" s="130"/>
      <c r="H5" s="98" t="s">
        <v>31</v>
      </c>
      <c r="I5" s="121" t="s">
        <v>328</v>
      </c>
      <c r="J5" s="84"/>
      <c r="K5" s="101" t="s">
        <v>10</v>
      </c>
      <c r="L5" s="102" t="s">
        <v>334</v>
      </c>
      <c r="M5" s="102" t="s">
        <v>334</v>
      </c>
    </row>
    <row r="6" spans="1:13" s="11" customFormat="1" ht="56.25" x14ac:dyDescent="0.25">
      <c r="A6" s="96">
        <v>3</v>
      </c>
      <c r="B6" s="97">
        <v>2013004410013</v>
      </c>
      <c r="C6" s="98" t="s">
        <v>8</v>
      </c>
      <c r="D6" s="131">
        <v>541055603</v>
      </c>
      <c r="E6" s="131">
        <v>0</v>
      </c>
      <c r="F6" s="131">
        <v>541055603</v>
      </c>
      <c r="G6" s="132"/>
      <c r="H6" s="99" t="s">
        <v>9</v>
      </c>
      <c r="I6" s="121" t="s">
        <v>327</v>
      </c>
      <c r="J6" s="84"/>
      <c r="K6" s="47" t="s">
        <v>10</v>
      </c>
      <c r="L6" s="102" t="s">
        <v>334</v>
      </c>
      <c r="M6" s="102" t="s">
        <v>334</v>
      </c>
    </row>
    <row r="7" spans="1:13" s="11" customFormat="1" ht="22.5" x14ac:dyDescent="0.25">
      <c r="A7" s="96">
        <v>4</v>
      </c>
      <c r="B7" s="97">
        <v>2013004410040</v>
      </c>
      <c r="C7" s="119" t="s">
        <v>33</v>
      </c>
      <c r="D7" s="130">
        <v>359639152</v>
      </c>
      <c r="E7" s="130"/>
      <c r="F7" s="130"/>
      <c r="G7" s="130"/>
      <c r="H7" s="98" t="s">
        <v>9</v>
      </c>
      <c r="I7" s="121" t="s">
        <v>313</v>
      </c>
      <c r="J7" s="84"/>
      <c r="K7" s="101" t="s">
        <v>10</v>
      </c>
      <c r="L7" s="102" t="s">
        <v>334</v>
      </c>
      <c r="M7" s="102" t="s">
        <v>334</v>
      </c>
    </row>
    <row r="8" spans="1:13" s="11" customFormat="1" ht="78.75" x14ac:dyDescent="0.25">
      <c r="A8" s="96">
        <v>5</v>
      </c>
      <c r="B8" s="97">
        <v>2013004410003</v>
      </c>
      <c r="C8" s="98" t="s">
        <v>11</v>
      </c>
      <c r="D8" s="130">
        <v>154999995</v>
      </c>
      <c r="E8" s="130"/>
      <c r="F8" s="130"/>
      <c r="G8" s="130"/>
      <c r="H8" s="99" t="s">
        <v>15</v>
      </c>
      <c r="I8" s="121" t="s">
        <v>329</v>
      </c>
      <c r="J8" s="100"/>
      <c r="K8" s="47" t="s">
        <v>10</v>
      </c>
      <c r="L8" s="102" t="s">
        <v>334</v>
      </c>
      <c r="M8" s="102" t="s">
        <v>334</v>
      </c>
    </row>
    <row r="9" spans="1:13" s="11" customFormat="1" ht="45" x14ac:dyDescent="0.25">
      <c r="A9" s="96">
        <v>6</v>
      </c>
      <c r="B9" s="97">
        <v>2013004410014</v>
      </c>
      <c r="C9" s="98" t="s">
        <v>12</v>
      </c>
      <c r="D9" s="131">
        <v>154000000</v>
      </c>
      <c r="E9" s="131">
        <v>0</v>
      </c>
      <c r="F9" s="131">
        <v>154000000</v>
      </c>
      <c r="G9" s="131"/>
      <c r="H9" s="99" t="s">
        <v>15</v>
      </c>
      <c r="I9" s="121" t="s">
        <v>327</v>
      </c>
      <c r="J9" s="84"/>
      <c r="K9" s="47" t="s">
        <v>10</v>
      </c>
      <c r="L9" s="102" t="s">
        <v>334</v>
      </c>
      <c r="M9" s="102" t="s">
        <v>334</v>
      </c>
    </row>
    <row r="10" spans="1:13" s="11" customFormat="1" ht="33.75" x14ac:dyDescent="0.25">
      <c r="A10" s="96">
        <v>7</v>
      </c>
      <c r="B10" s="97">
        <v>2013004410004</v>
      </c>
      <c r="C10" s="98" t="s">
        <v>13</v>
      </c>
      <c r="D10" s="131">
        <v>70000000</v>
      </c>
      <c r="E10" s="131">
        <v>0</v>
      </c>
      <c r="F10" s="131">
        <v>70000000</v>
      </c>
      <c r="G10" s="131"/>
      <c r="H10" s="99" t="s">
        <v>15</v>
      </c>
      <c r="I10" s="121" t="s">
        <v>327</v>
      </c>
      <c r="J10" s="84"/>
      <c r="K10" s="47" t="s">
        <v>10</v>
      </c>
      <c r="L10" s="102" t="s">
        <v>334</v>
      </c>
      <c r="M10" s="102" t="s">
        <v>335</v>
      </c>
    </row>
    <row r="11" spans="1:13" s="11" customFormat="1" ht="78" customHeight="1" x14ac:dyDescent="0.25">
      <c r="A11" s="96">
        <v>8</v>
      </c>
      <c r="B11" s="97">
        <v>2012004410006</v>
      </c>
      <c r="C11" s="98" t="s">
        <v>14</v>
      </c>
      <c r="D11" s="130">
        <v>73000000</v>
      </c>
      <c r="E11" s="130"/>
      <c r="F11" s="130"/>
      <c r="G11" s="130"/>
      <c r="H11" s="99" t="s">
        <v>15</v>
      </c>
      <c r="I11" s="121" t="s">
        <v>330</v>
      </c>
      <c r="J11" s="100"/>
      <c r="K11" s="47" t="s">
        <v>10</v>
      </c>
      <c r="L11" s="102" t="s">
        <v>334</v>
      </c>
      <c r="M11" s="102" t="s">
        <v>334</v>
      </c>
    </row>
    <row r="12" spans="1:13" s="11" customFormat="1" ht="66.75" customHeight="1" x14ac:dyDescent="0.25">
      <c r="A12" s="96">
        <v>9</v>
      </c>
      <c r="B12" s="97">
        <v>2012004410017</v>
      </c>
      <c r="C12" s="98" t="s">
        <v>17</v>
      </c>
      <c r="D12" s="130">
        <v>73000000</v>
      </c>
      <c r="E12" s="130"/>
      <c r="F12" s="130"/>
      <c r="G12" s="130"/>
      <c r="H12" s="99" t="s">
        <v>15</v>
      </c>
      <c r="I12" s="121" t="s">
        <v>330</v>
      </c>
      <c r="J12" s="100"/>
      <c r="K12" s="47" t="s">
        <v>10</v>
      </c>
      <c r="L12" s="102" t="s">
        <v>334</v>
      </c>
      <c r="M12" s="102" t="s">
        <v>334</v>
      </c>
    </row>
    <row r="13" spans="1:13" s="11" customFormat="1" ht="22.5" x14ac:dyDescent="0.25">
      <c r="A13" s="96">
        <v>10</v>
      </c>
      <c r="B13" s="97">
        <v>2012004410004</v>
      </c>
      <c r="C13" s="47" t="s">
        <v>18</v>
      </c>
      <c r="D13" s="130">
        <v>26407632</v>
      </c>
      <c r="E13" s="130"/>
      <c r="F13" s="130"/>
      <c r="G13" s="130"/>
      <c r="H13" s="99" t="s">
        <v>15</v>
      </c>
      <c r="I13" s="121" t="s">
        <v>330</v>
      </c>
      <c r="J13" s="100"/>
      <c r="K13" s="47" t="s">
        <v>10</v>
      </c>
      <c r="L13" s="102" t="s">
        <v>334</v>
      </c>
      <c r="M13" s="102" t="s">
        <v>334</v>
      </c>
    </row>
    <row r="14" spans="1:13" s="11" customFormat="1" ht="33.75" x14ac:dyDescent="0.25">
      <c r="A14" s="96">
        <v>11</v>
      </c>
      <c r="B14" s="97">
        <v>2013004410101</v>
      </c>
      <c r="C14" s="119" t="s">
        <v>34</v>
      </c>
      <c r="D14" s="130">
        <v>868284663</v>
      </c>
      <c r="E14" s="130"/>
      <c r="F14" s="130"/>
      <c r="G14" s="130"/>
      <c r="H14" s="98" t="s">
        <v>15</v>
      </c>
      <c r="I14" s="121" t="s">
        <v>332</v>
      </c>
      <c r="J14" s="100"/>
      <c r="K14" s="101" t="s">
        <v>10</v>
      </c>
      <c r="L14" s="102" t="s">
        <v>334</v>
      </c>
      <c r="M14" s="102" t="s">
        <v>334</v>
      </c>
    </row>
    <row r="15" spans="1:13" s="11" customFormat="1" ht="45.75" x14ac:dyDescent="0.25">
      <c r="A15" s="96">
        <v>12</v>
      </c>
      <c r="B15" s="92">
        <v>2012004410010</v>
      </c>
      <c r="C15" s="42" t="s">
        <v>58</v>
      </c>
      <c r="D15" s="133">
        <v>1499996000</v>
      </c>
      <c r="E15" s="133">
        <f>+D15</f>
        <v>1499996000</v>
      </c>
      <c r="F15" s="133"/>
      <c r="G15" s="133"/>
      <c r="H15" s="28" t="s">
        <v>55</v>
      </c>
      <c r="I15" s="27" t="s">
        <v>405</v>
      </c>
      <c r="J15" s="29">
        <v>41206</v>
      </c>
      <c r="K15" s="101" t="s">
        <v>10</v>
      </c>
      <c r="L15" s="102" t="s">
        <v>334</v>
      </c>
      <c r="M15" s="102" t="s">
        <v>334</v>
      </c>
    </row>
    <row r="16" spans="1:13" s="11" customFormat="1" ht="45" x14ac:dyDescent="0.25">
      <c r="A16" s="96">
        <v>13</v>
      </c>
      <c r="B16" s="111">
        <v>2013004410072</v>
      </c>
      <c r="C16" s="123" t="s">
        <v>68</v>
      </c>
      <c r="D16" s="57">
        <v>2325145940</v>
      </c>
      <c r="E16" s="57">
        <v>1719145940</v>
      </c>
      <c r="F16" s="57"/>
      <c r="G16" s="57">
        <f>+D16-E16</f>
        <v>606000000</v>
      </c>
      <c r="H16" s="42" t="s">
        <v>55</v>
      </c>
      <c r="I16" s="139" t="s">
        <v>412</v>
      </c>
      <c r="J16" s="36" t="s">
        <v>16</v>
      </c>
      <c r="K16" s="124" t="s">
        <v>10</v>
      </c>
      <c r="L16" s="102" t="s">
        <v>334</v>
      </c>
      <c r="M16" s="102" t="s">
        <v>334</v>
      </c>
    </row>
    <row r="17" spans="1:13" s="11" customFormat="1" ht="45" x14ac:dyDescent="0.25">
      <c r="A17" s="96">
        <v>14</v>
      </c>
      <c r="B17" s="97">
        <v>2013004410007</v>
      </c>
      <c r="C17" s="98" t="s">
        <v>19</v>
      </c>
      <c r="D17" s="131">
        <v>53848352</v>
      </c>
      <c r="E17" s="131">
        <v>0</v>
      </c>
      <c r="F17" s="131">
        <v>53848352</v>
      </c>
      <c r="G17" s="131"/>
      <c r="H17" s="99" t="s">
        <v>21</v>
      </c>
      <c r="I17" s="121" t="s">
        <v>327</v>
      </c>
      <c r="J17" s="84"/>
      <c r="K17" s="47" t="s">
        <v>10</v>
      </c>
      <c r="L17" s="102" t="s">
        <v>334</v>
      </c>
      <c r="M17" s="102" t="s">
        <v>335</v>
      </c>
    </row>
    <row r="18" spans="1:13" s="11" customFormat="1" ht="33.75" x14ac:dyDescent="0.25">
      <c r="A18" s="96">
        <v>15</v>
      </c>
      <c r="B18" s="97">
        <v>2013004410008</v>
      </c>
      <c r="C18" s="98" t="s">
        <v>20</v>
      </c>
      <c r="D18" s="131">
        <v>287492752</v>
      </c>
      <c r="E18" s="131">
        <v>0</v>
      </c>
      <c r="F18" s="131">
        <v>271219577</v>
      </c>
      <c r="G18" s="131">
        <f>+D18-F18</f>
        <v>16273175</v>
      </c>
      <c r="H18" s="99" t="s">
        <v>22</v>
      </c>
      <c r="I18" s="121" t="s">
        <v>327</v>
      </c>
      <c r="J18" s="84"/>
      <c r="K18" s="47" t="s">
        <v>10</v>
      </c>
      <c r="L18" s="102">
        <v>99</v>
      </c>
      <c r="M18" s="102" t="s">
        <v>336</v>
      </c>
    </row>
    <row r="19" spans="1:13" s="11" customFormat="1" ht="22.5" x14ac:dyDescent="0.25">
      <c r="A19" s="96">
        <v>16</v>
      </c>
      <c r="B19" s="97">
        <v>2014004410012</v>
      </c>
      <c r="C19" s="98" t="s">
        <v>49</v>
      </c>
      <c r="D19" s="130">
        <v>214196819</v>
      </c>
      <c r="E19" s="130"/>
      <c r="F19" s="130"/>
      <c r="G19" s="130"/>
      <c r="H19" s="98" t="s">
        <v>22</v>
      </c>
      <c r="I19" s="140" t="s">
        <v>326</v>
      </c>
      <c r="J19" s="100"/>
      <c r="K19" s="101" t="s">
        <v>10</v>
      </c>
      <c r="L19" s="102" t="s">
        <v>334</v>
      </c>
      <c r="M19" s="102" t="s">
        <v>334</v>
      </c>
    </row>
    <row r="20" spans="1:13" s="11" customFormat="1" ht="57" x14ac:dyDescent="0.25">
      <c r="A20" s="96">
        <v>17</v>
      </c>
      <c r="B20" s="125">
        <v>2015004410030</v>
      </c>
      <c r="C20" s="42" t="s">
        <v>81</v>
      </c>
      <c r="D20" s="134">
        <v>403669470</v>
      </c>
      <c r="E20" s="134">
        <f>+D20</f>
        <v>403669470</v>
      </c>
      <c r="F20" s="134"/>
      <c r="G20" s="134"/>
      <c r="H20" s="39" t="s">
        <v>82</v>
      </c>
      <c r="I20" s="141" t="s">
        <v>408</v>
      </c>
      <c r="J20" s="33" t="s">
        <v>83</v>
      </c>
      <c r="K20" s="124" t="s">
        <v>10</v>
      </c>
      <c r="L20" s="102" t="s">
        <v>334</v>
      </c>
      <c r="M20" s="129">
        <v>0.98</v>
      </c>
    </row>
    <row r="21" spans="1:13" s="11" customFormat="1" ht="22.5" x14ac:dyDescent="0.25">
      <c r="A21" s="96">
        <v>18</v>
      </c>
      <c r="B21" s="97">
        <v>2013004410098</v>
      </c>
      <c r="C21" s="119" t="s">
        <v>38</v>
      </c>
      <c r="D21" s="83">
        <v>321000000</v>
      </c>
      <c r="E21" s="83"/>
      <c r="F21" s="83"/>
      <c r="G21" s="83"/>
      <c r="H21" s="98" t="s">
        <v>41</v>
      </c>
      <c r="I21" s="121" t="s">
        <v>332</v>
      </c>
      <c r="J21" s="100"/>
      <c r="K21" s="101" t="s">
        <v>10</v>
      </c>
      <c r="L21" s="102" t="s">
        <v>334</v>
      </c>
      <c r="M21" s="102" t="s">
        <v>334</v>
      </c>
    </row>
    <row r="22" spans="1:13" s="11" customFormat="1" ht="45" x14ac:dyDescent="0.25">
      <c r="A22" s="96">
        <v>19</v>
      </c>
      <c r="B22" s="97">
        <v>2013004410056</v>
      </c>
      <c r="C22" s="119" t="s">
        <v>40</v>
      </c>
      <c r="D22" s="130">
        <v>319836014</v>
      </c>
      <c r="E22" s="130"/>
      <c r="F22" s="130"/>
      <c r="G22" s="130"/>
      <c r="H22" s="98" t="s">
        <v>42</v>
      </c>
      <c r="I22" s="121" t="s">
        <v>328</v>
      </c>
      <c r="J22" s="100"/>
      <c r="K22" s="101" t="s">
        <v>10</v>
      </c>
      <c r="L22" s="102" t="s">
        <v>334</v>
      </c>
      <c r="M22" s="102" t="s">
        <v>334</v>
      </c>
    </row>
    <row r="23" spans="1:13" s="11" customFormat="1" ht="33.75" x14ac:dyDescent="0.25">
      <c r="A23" s="96">
        <v>20</v>
      </c>
      <c r="B23" s="111">
        <v>2013004410053</v>
      </c>
      <c r="C23" s="126" t="s">
        <v>39</v>
      </c>
      <c r="D23" s="135">
        <v>300000000</v>
      </c>
      <c r="E23" s="135"/>
      <c r="F23" s="135">
        <f>+D23</f>
        <v>300000000</v>
      </c>
      <c r="G23" s="135"/>
      <c r="H23" s="127" t="s">
        <v>42</v>
      </c>
      <c r="I23" s="141" t="s">
        <v>316</v>
      </c>
      <c r="J23" s="128" t="s">
        <v>32</v>
      </c>
      <c r="K23" s="124" t="s">
        <v>10</v>
      </c>
      <c r="L23" s="102" t="s">
        <v>334</v>
      </c>
      <c r="M23" s="102" t="s">
        <v>334</v>
      </c>
    </row>
    <row r="24" spans="1:13" s="11" customFormat="1" ht="45" x14ac:dyDescent="0.25">
      <c r="A24" s="96">
        <v>21</v>
      </c>
      <c r="B24" s="97">
        <v>2012004410019</v>
      </c>
      <c r="C24" s="98" t="s">
        <v>23</v>
      </c>
      <c r="D24" s="130">
        <v>131252000</v>
      </c>
      <c r="E24" s="130"/>
      <c r="F24" s="130"/>
      <c r="G24" s="130"/>
      <c r="H24" s="99" t="s">
        <v>26</v>
      </c>
      <c r="I24" s="121" t="s">
        <v>313</v>
      </c>
      <c r="J24" s="100"/>
      <c r="K24" s="101" t="s">
        <v>10</v>
      </c>
      <c r="L24" s="102" t="s">
        <v>334</v>
      </c>
      <c r="M24" s="102" t="s">
        <v>334</v>
      </c>
    </row>
    <row r="25" spans="1:13" s="11" customFormat="1" ht="45" x14ac:dyDescent="0.25">
      <c r="A25" s="96">
        <v>22</v>
      </c>
      <c r="B25" s="97">
        <v>2013004410021</v>
      </c>
      <c r="C25" s="119" t="s">
        <v>43</v>
      </c>
      <c r="D25" s="130">
        <v>69999750</v>
      </c>
      <c r="E25" s="130"/>
      <c r="F25" s="130"/>
      <c r="G25" s="130"/>
      <c r="H25" s="98" t="s">
        <v>26</v>
      </c>
      <c r="I25" s="121" t="s">
        <v>313</v>
      </c>
      <c r="J25" s="100"/>
      <c r="K25" s="101" t="s">
        <v>10</v>
      </c>
      <c r="L25" s="102" t="s">
        <v>334</v>
      </c>
      <c r="M25" s="102" t="s">
        <v>335</v>
      </c>
    </row>
    <row r="26" spans="1:13" s="11" customFormat="1" ht="56.25" x14ac:dyDescent="0.25">
      <c r="A26" s="96">
        <v>23</v>
      </c>
      <c r="B26" s="97">
        <v>2013004410084</v>
      </c>
      <c r="C26" s="119" t="s">
        <v>44</v>
      </c>
      <c r="D26" s="130">
        <v>446640662</v>
      </c>
      <c r="E26" s="130"/>
      <c r="F26" s="130"/>
      <c r="G26" s="130"/>
      <c r="H26" s="98" t="s">
        <v>26</v>
      </c>
      <c r="I26" s="121" t="s">
        <v>331</v>
      </c>
      <c r="J26" s="100"/>
      <c r="K26" s="101" t="s">
        <v>10</v>
      </c>
      <c r="L26" s="102" t="s">
        <v>334</v>
      </c>
      <c r="M26" s="102" t="s">
        <v>337</v>
      </c>
    </row>
    <row r="27" spans="1:13" s="11" customFormat="1" ht="45" x14ac:dyDescent="0.25">
      <c r="A27" s="96">
        <v>24</v>
      </c>
      <c r="B27" s="97">
        <v>2013004410017</v>
      </c>
      <c r="C27" s="98" t="s">
        <v>24</v>
      </c>
      <c r="D27" s="131">
        <v>416999513</v>
      </c>
      <c r="E27" s="131">
        <v>0</v>
      </c>
      <c r="F27" s="131">
        <v>316999513</v>
      </c>
      <c r="G27" s="131">
        <f>+D27-F27</f>
        <v>100000000</v>
      </c>
      <c r="H27" s="99" t="s">
        <v>27</v>
      </c>
      <c r="I27" s="121" t="s">
        <v>327</v>
      </c>
      <c r="J27" s="100"/>
      <c r="K27" s="101" t="s">
        <v>10</v>
      </c>
      <c r="L27" s="102" t="s">
        <v>334</v>
      </c>
      <c r="M27" s="102" t="s">
        <v>334</v>
      </c>
    </row>
    <row r="28" spans="1:13" ht="45" x14ac:dyDescent="0.25">
      <c r="A28" s="96">
        <v>25</v>
      </c>
      <c r="B28" s="97">
        <v>2013004410103</v>
      </c>
      <c r="C28" s="119" t="s">
        <v>45</v>
      </c>
      <c r="D28" s="130">
        <v>879809214</v>
      </c>
      <c r="E28" s="130"/>
      <c r="F28" s="130"/>
      <c r="G28" s="130"/>
      <c r="H28" s="98" t="s">
        <v>27</v>
      </c>
      <c r="I28" s="121" t="s">
        <v>332</v>
      </c>
      <c r="J28" s="84"/>
      <c r="K28" s="101" t="s">
        <v>10</v>
      </c>
      <c r="L28" s="102" t="s">
        <v>334</v>
      </c>
      <c r="M28" s="102" t="s">
        <v>334</v>
      </c>
    </row>
    <row r="29" spans="1:13" ht="56.25" x14ac:dyDescent="0.25">
      <c r="A29" s="96">
        <v>26</v>
      </c>
      <c r="B29" s="120">
        <v>2015004410033</v>
      </c>
      <c r="C29" s="98" t="s">
        <v>51</v>
      </c>
      <c r="D29" s="136">
        <v>624628168</v>
      </c>
      <c r="E29" s="136"/>
      <c r="F29" s="136"/>
      <c r="G29" s="136"/>
      <c r="H29" s="98" t="s">
        <v>27</v>
      </c>
      <c r="I29" s="121" t="s">
        <v>333</v>
      </c>
      <c r="J29" s="100"/>
      <c r="K29" s="47" t="s">
        <v>10</v>
      </c>
      <c r="L29" s="102" t="s">
        <v>334</v>
      </c>
      <c r="M29" s="102" t="s">
        <v>334</v>
      </c>
    </row>
    <row r="30" spans="1:13" ht="45" x14ac:dyDescent="0.25">
      <c r="A30" s="96">
        <v>27</v>
      </c>
      <c r="B30" s="97">
        <v>2013004410099</v>
      </c>
      <c r="C30" s="119" t="s">
        <v>46</v>
      </c>
      <c r="D30" s="130">
        <v>83740000</v>
      </c>
      <c r="E30" s="130"/>
      <c r="F30" s="130"/>
      <c r="G30" s="130"/>
      <c r="H30" s="98" t="s">
        <v>47</v>
      </c>
      <c r="I30" s="121" t="s">
        <v>332</v>
      </c>
      <c r="J30" s="84"/>
      <c r="K30" s="101" t="s">
        <v>10</v>
      </c>
      <c r="L30" s="102" t="s">
        <v>334</v>
      </c>
      <c r="M30" s="102" t="s">
        <v>337</v>
      </c>
    </row>
    <row r="31" spans="1:13" ht="45" x14ac:dyDescent="0.25">
      <c r="A31" s="96">
        <v>28</v>
      </c>
      <c r="B31" s="97">
        <v>2013004410016</v>
      </c>
      <c r="C31" s="98" t="s">
        <v>25</v>
      </c>
      <c r="D31" s="131">
        <v>256468178</v>
      </c>
      <c r="E31" s="131">
        <v>0</v>
      </c>
      <c r="F31" s="131">
        <v>223367951</v>
      </c>
      <c r="G31" s="131">
        <f>+D31-F31</f>
        <v>33100227</v>
      </c>
      <c r="H31" s="99" t="s">
        <v>28</v>
      </c>
      <c r="I31" s="121" t="s">
        <v>327</v>
      </c>
      <c r="J31" s="100"/>
      <c r="K31" s="101" t="s">
        <v>10</v>
      </c>
      <c r="L31" s="102" t="s">
        <v>334</v>
      </c>
      <c r="M31" s="102" t="s">
        <v>338</v>
      </c>
    </row>
    <row r="32" spans="1:13" x14ac:dyDescent="0.25">
      <c r="A32" s="32"/>
      <c r="B32" s="137"/>
      <c r="C32" s="32" t="s">
        <v>321</v>
      </c>
      <c r="D32" s="138">
        <f>SUM(D4:D31)</f>
        <v>11736302617</v>
      </c>
      <c r="E32" s="138">
        <f>SUM(E4:E31)</f>
        <v>3622811410</v>
      </c>
      <c r="F32" s="138">
        <f>SUM(F4:F31)</f>
        <v>1930490996</v>
      </c>
      <c r="G32" s="138">
        <f>SUM(G4:G31)</f>
        <v>755373402</v>
      </c>
      <c r="H32" s="122"/>
      <c r="I32" s="32"/>
      <c r="J32" s="32"/>
      <c r="K32" s="32"/>
      <c r="L32" s="32"/>
      <c r="M32" s="32"/>
    </row>
  </sheetData>
  <mergeCells count="1">
    <mergeCell ref="A1:M1"/>
  </mergeCells>
  <pageMargins left="0.70866141732283472" right="0" top="0.74803149606299213" bottom="0.74803149606299213" header="0.31496062992125984" footer="0.31496062992125984"/>
  <pageSetup scale="80" orientation="landscape" r:id="rId1"/>
  <headerFooter>
    <oddHeader xml:space="preserve">&amp;LFECHA : 9 DE AGOSTO DE 2016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workbookViewId="0">
      <selection activeCell="C6" sqref="C6"/>
    </sheetView>
  </sheetViews>
  <sheetFormatPr baseColWidth="10" defaultRowHeight="15" x14ac:dyDescent="0.25"/>
  <cols>
    <col min="1" max="1" width="8.85546875" style="5" customWidth="1"/>
    <col min="2" max="2" width="15.5703125" customWidth="1"/>
    <col min="3" max="3" width="28" customWidth="1"/>
    <col min="4" max="5" width="14.85546875" customWidth="1"/>
    <col min="6" max="6" width="13.7109375" customWidth="1"/>
    <col min="7" max="8" width="17" customWidth="1"/>
    <col min="10" max="10" width="13" customWidth="1"/>
    <col min="11" max="11" width="8.5703125" customWidth="1"/>
    <col min="12" max="12" width="10.28515625" customWidth="1"/>
  </cols>
  <sheetData>
    <row r="1" spans="1:12" ht="15.75" x14ac:dyDescent="0.25">
      <c r="A1" s="197" t="s">
        <v>160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</row>
    <row r="3" spans="1:12" ht="57" x14ac:dyDescent="0.25">
      <c r="A3" s="24" t="s">
        <v>0</v>
      </c>
      <c r="B3" s="91" t="s">
        <v>1</v>
      </c>
      <c r="C3" s="25" t="s">
        <v>2</v>
      </c>
      <c r="D3" s="25" t="s">
        <v>3</v>
      </c>
      <c r="E3" s="25" t="s">
        <v>323</v>
      </c>
      <c r="F3" s="25" t="s">
        <v>324</v>
      </c>
      <c r="G3" s="25" t="s">
        <v>325</v>
      </c>
      <c r="H3" s="25" t="s">
        <v>4</v>
      </c>
      <c r="I3" s="26" t="s">
        <v>340</v>
      </c>
      <c r="J3" s="25" t="s">
        <v>5</v>
      </c>
      <c r="K3" s="25" t="s">
        <v>6</v>
      </c>
      <c r="L3" s="25" t="s">
        <v>7</v>
      </c>
    </row>
    <row r="4" spans="1:12" s="11" customFormat="1" ht="57" x14ac:dyDescent="0.25">
      <c r="A4" s="48">
        <v>3</v>
      </c>
      <c r="B4" s="112">
        <v>2015004410015</v>
      </c>
      <c r="C4" s="52" t="s">
        <v>276</v>
      </c>
      <c r="D4" s="113">
        <v>600967735</v>
      </c>
      <c r="E4" s="113">
        <v>112447735</v>
      </c>
      <c r="F4" s="113"/>
      <c r="G4" s="113">
        <f>+D4-E4</f>
        <v>488520000</v>
      </c>
      <c r="H4" s="52" t="s">
        <v>210</v>
      </c>
      <c r="I4" s="53" t="s">
        <v>342</v>
      </c>
      <c r="J4" s="49" t="s">
        <v>155</v>
      </c>
      <c r="K4" s="102" t="s">
        <v>344</v>
      </c>
      <c r="L4" s="102" t="s">
        <v>344</v>
      </c>
    </row>
    <row r="5" spans="1:12" s="11" customFormat="1" ht="45.75" x14ac:dyDescent="0.25">
      <c r="A5" s="48">
        <v>2</v>
      </c>
      <c r="B5" s="112">
        <v>2013004410024</v>
      </c>
      <c r="C5" s="77" t="s">
        <v>156</v>
      </c>
      <c r="D5" s="93">
        <v>2917210993</v>
      </c>
      <c r="E5" s="93">
        <v>2317210993</v>
      </c>
      <c r="F5" s="93"/>
      <c r="G5" s="93">
        <f>+D5-E5</f>
        <v>600000000</v>
      </c>
      <c r="H5" s="52" t="s">
        <v>55</v>
      </c>
      <c r="I5" s="53" t="s">
        <v>313</v>
      </c>
      <c r="J5" s="49" t="s">
        <v>155</v>
      </c>
      <c r="K5" s="102" t="s">
        <v>344</v>
      </c>
      <c r="L5" s="102" t="s">
        <v>344</v>
      </c>
    </row>
    <row r="6" spans="1:12" s="11" customFormat="1" ht="45.75" x14ac:dyDescent="0.25">
      <c r="A6" s="48">
        <v>1</v>
      </c>
      <c r="B6" s="112">
        <v>2015004410052</v>
      </c>
      <c r="C6" s="52" t="s">
        <v>153</v>
      </c>
      <c r="D6" s="93">
        <v>573744829</v>
      </c>
      <c r="E6" s="93">
        <v>162330389</v>
      </c>
      <c r="F6" s="93"/>
      <c r="G6" s="93">
        <f>+D6-E6</f>
        <v>411414440</v>
      </c>
      <c r="H6" s="62" t="s">
        <v>154</v>
      </c>
      <c r="I6" s="53" t="s">
        <v>341</v>
      </c>
      <c r="J6" s="49" t="s">
        <v>155</v>
      </c>
      <c r="K6" s="102" t="s">
        <v>344</v>
      </c>
      <c r="L6" s="102" t="s">
        <v>344</v>
      </c>
    </row>
    <row r="7" spans="1:12" s="11" customFormat="1" ht="45.75" x14ac:dyDescent="0.25">
      <c r="A7" s="48">
        <v>4</v>
      </c>
      <c r="B7" s="112">
        <v>2015004410045</v>
      </c>
      <c r="C7" s="52" t="s">
        <v>243</v>
      </c>
      <c r="D7" s="113">
        <v>1303867693</v>
      </c>
      <c r="E7" s="113">
        <v>999999998</v>
      </c>
      <c r="F7" s="113">
        <f>+D7-E7</f>
        <v>303867695</v>
      </c>
      <c r="G7" s="113"/>
      <c r="H7" s="52" t="s">
        <v>249</v>
      </c>
      <c r="I7" s="53" t="s">
        <v>343</v>
      </c>
      <c r="J7" s="49" t="s">
        <v>155</v>
      </c>
      <c r="K7" s="102" t="s">
        <v>344</v>
      </c>
      <c r="L7" s="102" t="s">
        <v>344</v>
      </c>
    </row>
    <row r="8" spans="1:12" x14ac:dyDescent="0.25">
      <c r="A8" s="117"/>
      <c r="B8" s="32"/>
      <c r="C8" s="86" t="s">
        <v>321</v>
      </c>
      <c r="D8" s="65">
        <f>SUM(D4:D7)</f>
        <v>5395791250</v>
      </c>
      <c r="E8" s="65">
        <f>SUM(E4:E7)</f>
        <v>3591989115</v>
      </c>
      <c r="F8" s="65">
        <f>SUM(F4:F7)</f>
        <v>303867695</v>
      </c>
      <c r="G8" s="65">
        <f>SUM(G4:G7)</f>
        <v>1499934440</v>
      </c>
      <c r="H8" s="32"/>
      <c r="I8" s="31"/>
      <c r="J8" s="31"/>
      <c r="K8" s="31"/>
      <c r="L8" s="31"/>
    </row>
    <row r="14" spans="1:12" x14ac:dyDescent="0.25">
      <c r="H14" s="13"/>
    </row>
  </sheetData>
  <mergeCells count="1">
    <mergeCell ref="A1:L1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headerFooter>
    <oddHeader xml:space="preserve">&amp;LFECHA : 9 DE AGOSTO DE 2016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M109"/>
  <sheetViews>
    <sheetView topLeftCell="A79" workbookViewId="0">
      <selection activeCell="A4" sqref="A4"/>
    </sheetView>
  </sheetViews>
  <sheetFormatPr baseColWidth="10" defaultRowHeight="15" x14ac:dyDescent="0.25"/>
  <cols>
    <col min="1" max="1" width="4.7109375" customWidth="1"/>
    <col min="2" max="2" width="12.28515625" style="8" customWidth="1"/>
    <col min="3" max="3" width="34.42578125" customWidth="1"/>
    <col min="4" max="4" width="17.42578125" customWidth="1"/>
    <col min="5" max="5" width="17.28515625" customWidth="1"/>
    <col min="6" max="6" width="15.140625" customWidth="1"/>
    <col min="7" max="7" width="15.85546875" customWidth="1"/>
    <col min="8" max="8" width="17" customWidth="1"/>
    <col min="9" max="9" width="13.7109375" customWidth="1"/>
    <col min="11" max="11" width="13.42578125" customWidth="1"/>
  </cols>
  <sheetData>
    <row r="1" spans="1:13" ht="15.75" x14ac:dyDescent="0.25">
      <c r="A1" s="197" t="s">
        <v>404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</row>
    <row r="3" spans="1:13" ht="60.75" x14ac:dyDescent="0.25">
      <c r="A3" s="6" t="s">
        <v>339</v>
      </c>
      <c r="B3" s="7" t="s">
        <v>1</v>
      </c>
      <c r="C3" s="1" t="s">
        <v>2</v>
      </c>
      <c r="D3" s="1" t="s">
        <v>3</v>
      </c>
      <c r="E3" s="1" t="s">
        <v>323</v>
      </c>
      <c r="F3" s="1" t="s">
        <v>324</v>
      </c>
      <c r="G3" s="1" t="s">
        <v>371</v>
      </c>
      <c r="H3" s="1" t="s">
        <v>325</v>
      </c>
      <c r="I3" s="1" t="s">
        <v>4</v>
      </c>
      <c r="J3" s="2" t="s">
        <v>345</v>
      </c>
      <c r="K3" s="1" t="s">
        <v>5</v>
      </c>
      <c r="L3" s="1" t="s">
        <v>307</v>
      </c>
      <c r="M3" s="1" t="s">
        <v>308</v>
      </c>
    </row>
    <row r="4" spans="1:13" s="11" customFormat="1" ht="23.25" x14ac:dyDescent="0.25">
      <c r="A4" s="66">
        <v>1</v>
      </c>
      <c r="B4" s="67">
        <v>2015004410001</v>
      </c>
      <c r="C4" s="52" t="s">
        <v>179</v>
      </c>
      <c r="D4" s="68">
        <v>439035344</v>
      </c>
      <c r="E4" s="68">
        <v>439035344</v>
      </c>
      <c r="F4" s="68"/>
      <c r="G4" s="68"/>
      <c r="H4" s="68"/>
      <c r="I4" s="52" t="s">
        <v>86</v>
      </c>
      <c r="J4" s="53" t="s">
        <v>352</v>
      </c>
      <c r="K4" s="69" t="s">
        <v>162</v>
      </c>
      <c r="L4" s="195">
        <v>0.23</v>
      </c>
      <c r="M4" s="195">
        <v>0.78</v>
      </c>
    </row>
    <row r="5" spans="1:13" s="11" customFormat="1" ht="23.25" x14ac:dyDescent="0.25">
      <c r="A5" s="66">
        <v>2</v>
      </c>
      <c r="B5" s="67">
        <v>2015004410002</v>
      </c>
      <c r="C5" s="52" t="s">
        <v>178</v>
      </c>
      <c r="D5" s="68">
        <v>542611951</v>
      </c>
      <c r="E5" s="68">
        <v>542611951</v>
      </c>
      <c r="F5" s="68"/>
      <c r="G5" s="68"/>
      <c r="H5" s="68"/>
      <c r="I5" s="52" t="s">
        <v>86</v>
      </c>
      <c r="J5" s="53" t="s">
        <v>352</v>
      </c>
      <c r="K5" s="69" t="s">
        <v>162</v>
      </c>
      <c r="L5" s="195">
        <v>0.26</v>
      </c>
      <c r="M5" s="195">
        <v>0.6</v>
      </c>
    </row>
    <row r="6" spans="1:13" s="11" customFormat="1" ht="34.5" x14ac:dyDescent="0.25">
      <c r="A6" s="66">
        <v>3</v>
      </c>
      <c r="B6" s="67">
        <v>2015004410068</v>
      </c>
      <c r="C6" s="52" t="s">
        <v>246</v>
      </c>
      <c r="D6" s="70">
        <v>671789298</v>
      </c>
      <c r="E6" s="70">
        <v>671789298</v>
      </c>
      <c r="F6" s="70"/>
      <c r="G6" s="70"/>
      <c r="H6" s="70"/>
      <c r="I6" s="52" t="s">
        <v>86</v>
      </c>
      <c r="J6" s="53" t="s">
        <v>366</v>
      </c>
      <c r="K6" s="49" t="s">
        <v>162</v>
      </c>
      <c r="L6" s="195">
        <v>0.65590000000000004</v>
      </c>
      <c r="M6" s="195">
        <v>0.39</v>
      </c>
    </row>
    <row r="7" spans="1:13" s="11" customFormat="1" ht="56.25" x14ac:dyDescent="0.25">
      <c r="A7" s="66">
        <v>4</v>
      </c>
      <c r="B7" s="46">
        <v>2015004410066</v>
      </c>
      <c r="C7" s="47" t="s">
        <v>259</v>
      </c>
      <c r="D7" s="83">
        <v>869879714.96000004</v>
      </c>
      <c r="E7" s="83">
        <v>869879714.96000004</v>
      </c>
      <c r="F7" s="81">
        <v>0</v>
      </c>
      <c r="G7" s="81">
        <v>0</v>
      </c>
      <c r="H7" s="81">
        <v>0</v>
      </c>
      <c r="I7" s="62" t="s">
        <v>86</v>
      </c>
      <c r="J7" s="84" t="s">
        <v>370</v>
      </c>
      <c r="K7" s="49" t="s">
        <v>256</v>
      </c>
      <c r="L7" s="196">
        <v>0</v>
      </c>
      <c r="M7" s="196">
        <v>0</v>
      </c>
    </row>
    <row r="8" spans="1:13" s="11" customFormat="1" ht="23.25" x14ac:dyDescent="0.25">
      <c r="A8" s="66">
        <v>5</v>
      </c>
      <c r="B8" s="71">
        <v>2013000060117</v>
      </c>
      <c r="C8" s="52" t="s">
        <v>209</v>
      </c>
      <c r="D8" s="68">
        <v>35734634284</v>
      </c>
      <c r="E8" s="68"/>
      <c r="F8" s="68">
        <v>1467478240</v>
      </c>
      <c r="G8" s="68"/>
      <c r="H8" s="68">
        <f>+D8-F8</f>
        <v>34267156044</v>
      </c>
      <c r="I8" s="52" t="s">
        <v>210</v>
      </c>
      <c r="J8" s="53" t="s">
        <v>353</v>
      </c>
      <c r="K8" s="49" t="s">
        <v>162</v>
      </c>
      <c r="L8" s="196">
        <v>0.55000000000000004</v>
      </c>
      <c r="M8" s="196">
        <v>0.65</v>
      </c>
    </row>
    <row r="9" spans="1:13" s="11" customFormat="1" ht="34.5" x14ac:dyDescent="0.25">
      <c r="A9" s="66">
        <v>6</v>
      </c>
      <c r="B9" s="72">
        <v>2012004410003</v>
      </c>
      <c r="C9" s="52" t="s">
        <v>202</v>
      </c>
      <c r="D9" s="68">
        <v>4726350607</v>
      </c>
      <c r="E9" s="68">
        <v>4726350607</v>
      </c>
      <c r="F9" s="68"/>
      <c r="G9" s="68"/>
      <c r="H9" s="68"/>
      <c r="I9" s="52" t="s">
        <v>55</v>
      </c>
      <c r="J9" s="53" t="s">
        <v>385</v>
      </c>
      <c r="K9" s="73" t="s">
        <v>162</v>
      </c>
      <c r="L9" s="196">
        <v>0.09</v>
      </c>
      <c r="M9" s="196">
        <v>0.38</v>
      </c>
    </row>
    <row r="10" spans="1:13" s="11" customFormat="1" ht="34.5" x14ac:dyDescent="0.25">
      <c r="A10" s="66">
        <v>7</v>
      </c>
      <c r="B10" s="72">
        <v>2012004410005</v>
      </c>
      <c r="C10" s="52" t="s">
        <v>163</v>
      </c>
      <c r="D10" s="74">
        <v>40181520632</v>
      </c>
      <c r="E10" s="74">
        <v>2998800000</v>
      </c>
      <c r="F10" s="74"/>
      <c r="G10" s="74"/>
      <c r="H10" s="74">
        <f t="shared" ref="H10:H16" si="0">+D10-E10</f>
        <v>37182720632</v>
      </c>
      <c r="I10" s="52" t="s">
        <v>55</v>
      </c>
      <c r="J10" s="53" t="s">
        <v>385</v>
      </c>
      <c r="K10" s="73" t="s">
        <v>162</v>
      </c>
      <c r="L10" s="195">
        <v>0.9244</v>
      </c>
      <c r="M10" s="195">
        <v>0.82940000000000003</v>
      </c>
    </row>
    <row r="11" spans="1:13" s="11" customFormat="1" ht="34.5" x14ac:dyDescent="0.25">
      <c r="A11" s="66">
        <v>8</v>
      </c>
      <c r="B11" s="72">
        <v>2012004410011</v>
      </c>
      <c r="C11" s="52" t="s">
        <v>164</v>
      </c>
      <c r="D11" s="75">
        <v>9393388345</v>
      </c>
      <c r="E11" s="75">
        <v>3409511250</v>
      </c>
      <c r="F11" s="75"/>
      <c r="G11" s="75"/>
      <c r="H11" s="75">
        <f t="shared" si="0"/>
        <v>5983877095</v>
      </c>
      <c r="I11" s="52" t="s">
        <v>55</v>
      </c>
      <c r="J11" s="53" t="s">
        <v>385</v>
      </c>
      <c r="K11" s="73" t="s">
        <v>162</v>
      </c>
      <c r="L11" s="195">
        <v>0.87</v>
      </c>
      <c r="M11" s="195">
        <v>0.84</v>
      </c>
    </row>
    <row r="12" spans="1:13" s="11" customFormat="1" ht="34.5" x14ac:dyDescent="0.25">
      <c r="A12" s="66">
        <v>9</v>
      </c>
      <c r="B12" s="72">
        <v>2012004410018</v>
      </c>
      <c r="C12" s="52" t="s">
        <v>161</v>
      </c>
      <c r="D12" s="75">
        <v>12499044565</v>
      </c>
      <c r="E12" s="75">
        <v>9000000000</v>
      </c>
      <c r="F12" s="75"/>
      <c r="G12" s="75"/>
      <c r="H12" s="75">
        <f t="shared" si="0"/>
        <v>3499044565</v>
      </c>
      <c r="I12" s="52" t="s">
        <v>55</v>
      </c>
      <c r="J12" s="53" t="s">
        <v>385</v>
      </c>
      <c r="K12" s="69" t="s">
        <v>162</v>
      </c>
      <c r="L12" s="196">
        <v>0.5</v>
      </c>
      <c r="M12" s="196">
        <v>0.52</v>
      </c>
    </row>
    <row r="13" spans="1:13" s="11" customFormat="1" ht="23.25" x14ac:dyDescent="0.25">
      <c r="A13" s="66">
        <v>10</v>
      </c>
      <c r="B13" s="72">
        <v>2012004410022</v>
      </c>
      <c r="C13" s="52" t="s">
        <v>166</v>
      </c>
      <c r="D13" s="62">
        <v>1392640000</v>
      </c>
      <c r="E13" s="62">
        <v>1000000000</v>
      </c>
      <c r="F13" s="62"/>
      <c r="G13" s="62"/>
      <c r="H13" s="62">
        <f t="shared" si="0"/>
        <v>392640000</v>
      </c>
      <c r="I13" s="52" t="s">
        <v>55</v>
      </c>
      <c r="J13" s="53" t="s">
        <v>327</v>
      </c>
      <c r="K13" s="69" t="s">
        <v>162</v>
      </c>
      <c r="L13" s="195">
        <v>0.96</v>
      </c>
      <c r="M13" s="195">
        <v>0.82</v>
      </c>
    </row>
    <row r="14" spans="1:13" s="11" customFormat="1" ht="23.25" x14ac:dyDescent="0.25">
      <c r="A14" s="66">
        <v>11</v>
      </c>
      <c r="B14" s="72">
        <v>2012004410023</v>
      </c>
      <c r="C14" s="52" t="s">
        <v>167</v>
      </c>
      <c r="D14" s="62">
        <v>4928485632</v>
      </c>
      <c r="E14" s="62">
        <v>979398503</v>
      </c>
      <c r="F14" s="62"/>
      <c r="G14" s="62"/>
      <c r="H14" s="62">
        <f t="shared" si="0"/>
        <v>3949087129</v>
      </c>
      <c r="I14" s="52" t="s">
        <v>55</v>
      </c>
      <c r="J14" s="53" t="s">
        <v>327</v>
      </c>
      <c r="K14" s="73" t="s">
        <v>162</v>
      </c>
      <c r="L14" s="195">
        <v>0.87</v>
      </c>
      <c r="M14" s="195">
        <v>0.13</v>
      </c>
    </row>
    <row r="15" spans="1:13" s="11" customFormat="1" ht="23.25" x14ac:dyDescent="0.25">
      <c r="A15" s="66">
        <v>12</v>
      </c>
      <c r="B15" s="72">
        <v>2012004410024</v>
      </c>
      <c r="C15" s="52" t="s">
        <v>165</v>
      </c>
      <c r="D15" s="62">
        <v>1705000000</v>
      </c>
      <c r="E15" s="62">
        <v>500000000</v>
      </c>
      <c r="F15" s="62"/>
      <c r="G15" s="62"/>
      <c r="H15" s="62">
        <f t="shared" si="0"/>
        <v>1205000000</v>
      </c>
      <c r="I15" s="52" t="s">
        <v>55</v>
      </c>
      <c r="J15" s="53" t="s">
        <v>327</v>
      </c>
      <c r="K15" s="73" t="s">
        <v>162</v>
      </c>
      <c r="L15" s="195">
        <v>0.91</v>
      </c>
      <c r="M15" s="195">
        <v>0.41</v>
      </c>
    </row>
    <row r="16" spans="1:13" s="11" customFormat="1" ht="34.5" x14ac:dyDescent="0.25">
      <c r="A16" s="66">
        <v>13</v>
      </c>
      <c r="B16" s="72">
        <v>2012004410025</v>
      </c>
      <c r="C16" s="52" t="s">
        <v>168</v>
      </c>
      <c r="D16" s="62">
        <v>1000000000</v>
      </c>
      <c r="E16" s="62">
        <v>1000000000</v>
      </c>
      <c r="F16" s="62"/>
      <c r="G16" s="62"/>
      <c r="H16" s="62">
        <f t="shared" si="0"/>
        <v>0</v>
      </c>
      <c r="I16" s="52" t="s">
        <v>55</v>
      </c>
      <c r="J16" s="53" t="s">
        <v>327</v>
      </c>
      <c r="K16" s="69" t="s">
        <v>162</v>
      </c>
      <c r="L16" s="195">
        <v>0.36</v>
      </c>
      <c r="M16" s="195">
        <v>1</v>
      </c>
    </row>
    <row r="17" spans="1:13" s="11" customFormat="1" ht="23.25" x14ac:dyDescent="0.25">
      <c r="A17" s="66">
        <v>14</v>
      </c>
      <c r="B17" s="67">
        <v>2013004410057</v>
      </c>
      <c r="C17" s="52" t="s">
        <v>171</v>
      </c>
      <c r="D17" s="76">
        <v>6743655836</v>
      </c>
      <c r="E17" s="76">
        <f>+D17</f>
        <v>6743655836</v>
      </c>
      <c r="F17" s="76"/>
      <c r="G17" s="76"/>
      <c r="H17" s="76"/>
      <c r="I17" s="52" t="s">
        <v>55</v>
      </c>
      <c r="J17" s="53" t="s">
        <v>346</v>
      </c>
      <c r="K17" s="49" t="s">
        <v>162</v>
      </c>
      <c r="L17" s="195">
        <v>0.22</v>
      </c>
      <c r="M17" s="195">
        <v>0.43</v>
      </c>
    </row>
    <row r="18" spans="1:13" s="11" customFormat="1" ht="34.5" x14ac:dyDescent="0.25">
      <c r="A18" s="66">
        <v>15</v>
      </c>
      <c r="B18" s="67">
        <v>2013004410055</v>
      </c>
      <c r="C18" s="77" t="s">
        <v>169</v>
      </c>
      <c r="D18" s="78">
        <v>12735975484</v>
      </c>
      <c r="E18" s="78">
        <f>+D18</f>
        <v>12735975484</v>
      </c>
      <c r="F18" s="78"/>
      <c r="G18" s="78"/>
      <c r="H18" s="78"/>
      <c r="I18" s="52" t="s">
        <v>55</v>
      </c>
      <c r="J18" s="53" t="s">
        <v>328</v>
      </c>
      <c r="K18" s="73" t="s">
        <v>162</v>
      </c>
      <c r="L18" s="195">
        <v>0.74</v>
      </c>
      <c r="M18" s="195">
        <v>0.9</v>
      </c>
    </row>
    <row r="19" spans="1:13" s="11" customFormat="1" ht="34.5" x14ac:dyDescent="0.25">
      <c r="A19" s="66">
        <v>16</v>
      </c>
      <c r="B19" s="67">
        <v>2015004410003</v>
      </c>
      <c r="C19" s="52" t="s">
        <v>176</v>
      </c>
      <c r="D19" s="68">
        <v>581657439</v>
      </c>
      <c r="E19" s="68">
        <v>390001915</v>
      </c>
      <c r="F19" s="68"/>
      <c r="G19" s="68"/>
      <c r="H19" s="68"/>
      <c r="I19" s="52" t="s">
        <v>55</v>
      </c>
      <c r="J19" s="53" t="s">
        <v>350</v>
      </c>
      <c r="K19" s="69" t="s">
        <v>162</v>
      </c>
      <c r="L19" s="195">
        <v>0.46</v>
      </c>
      <c r="M19" s="195">
        <v>0.45</v>
      </c>
    </row>
    <row r="20" spans="1:13" s="11" customFormat="1" ht="45.75" x14ac:dyDescent="0.25">
      <c r="A20" s="66">
        <v>17</v>
      </c>
      <c r="B20" s="72">
        <v>2013004410070</v>
      </c>
      <c r="C20" s="77" t="s">
        <v>170</v>
      </c>
      <c r="D20" s="68">
        <v>16144460016</v>
      </c>
      <c r="E20" s="68">
        <v>3631116375</v>
      </c>
      <c r="F20" s="68"/>
      <c r="G20" s="68"/>
      <c r="H20" s="68">
        <f>+D20-E20</f>
        <v>12513343641</v>
      </c>
      <c r="I20" s="52" t="s">
        <v>55</v>
      </c>
      <c r="J20" s="53" t="s">
        <v>349</v>
      </c>
      <c r="K20" s="73" t="s">
        <v>162</v>
      </c>
      <c r="L20" s="195">
        <v>0.99</v>
      </c>
      <c r="M20" s="195">
        <v>0.22</v>
      </c>
    </row>
    <row r="21" spans="1:13" s="11" customFormat="1" ht="34.5" x14ac:dyDescent="0.25">
      <c r="A21" s="66">
        <v>18</v>
      </c>
      <c r="B21" s="67">
        <v>2014004410005</v>
      </c>
      <c r="C21" s="52" t="s">
        <v>177</v>
      </c>
      <c r="D21" s="68">
        <v>1817200000</v>
      </c>
      <c r="E21" s="68">
        <v>1817200000</v>
      </c>
      <c r="F21" s="68"/>
      <c r="G21" s="68"/>
      <c r="H21" s="68"/>
      <c r="I21" s="52" t="s">
        <v>55</v>
      </c>
      <c r="J21" s="53" t="s">
        <v>342</v>
      </c>
      <c r="K21" s="69" t="s">
        <v>162</v>
      </c>
      <c r="L21" s="195">
        <v>0.21</v>
      </c>
      <c r="M21" s="195">
        <v>0.3</v>
      </c>
    </row>
    <row r="22" spans="1:13" s="11" customFormat="1" ht="45.75" x14ac:dyDescent="0.25">
      <c r="A22" s="66">
        <v>19</v>
      </c>
      <c r="B22" s="67">
        <v>2015004410017</v>
      </c>
      <c r="C22" s="52" t="s">
        <v>182</v>
      </c>
      <c r="D22" s="68">
        <v>4470500607</v>
      </c>
      <c r="E22" s="68">
        <v>4470500607</v>
      </c>
      <c r="F22" s="68"/>
      <c r="G22" s="68"/>
      <c r="H22" s="68"/>
      <c r="I22" s="52" t="s">
        <v>55</v>
      </c>
      <c r="J22" s="53" t="s">
        <v>354</v>
      </c>
      <c r="K22" s="49" t="s">
        <v>162</v>
      </c>
      <c r="L22" s="196">
        <v>0.12</v>
      </c>
      <c r="M22" s="196">
        <v>0.37</v>
      </c>
    </row>
    <row r="23" spans="1:13" s="11" customFormat="1" ht="57" x14ac:dyDescent="0.25">
      <c r="A23" s="66">
        <v>20</v>
      </c>
      <c r="B23" s="67">
        <v>2015004410020</v>
      </c>
      <c r="C23" s="52" t="s">
        <v>181</v>
      </c>
      <c r="D23" s="68">
        <v>2288907139</v>
      </c>
      <c r="E23" s="68">
        <v>2288907139</v>
      </c>
      <c r="F23" s="68"/>
      <c r="G23" s="68"/>
      <c r="H23" s="68"/>
      <c r="I23" s="52" t="s">
        <v>55</v>
      </c>
      <c r="J23" s="53" t="s">
        <v>354</v>
      </c>
      <c r="K23" s="49" t="s">
        <v>162</v>
      </c>
      <c r="L23" s="195">
        <v>0.84</v>
      </c>
      <c r="M23" s="195">
        <v>0.69</v>
      </c>
    </row>
    <row r="24" spans="1:13" s="11" customFormat="1" ht="45.75" x14ac:dyDescent="0.25">
      <c r="A24" s="66">
        <v>21</v>
      </c>
      <c r="B24" s="72">
        <v>2014004410001</v>
      </c>
      <c r="C24" s="52" t="s">
        <v>173</v>
      </c>
      <c r="D24" s="76">
        <v>1907611867</v>
      </c>
      <c r="E24" s="76">
        <v>1907611867</v>
      </c>
      <c r="F24" s="76"/>
      <c r="G24" s="76"/>
      <c r="H24" s="76"/>
      <c r="I24" s="52" t="s">
        <v>55</v>
      </c>
      <c r="J24" s="53" t="s">
        <v>357</v>
      </c>
      <c r="K24" s="49" t="s">
        <v>162</v>
      </c>
      <c r="L24" s="195">
        <v>0.08</v>
      </c>
      <c r="M24" s="195">
        <v>0.37</v>
      </c>
    </row>
    <row r="25" spans="1:13" s="11" customFormat="1" ht="34.5" x14ac:dyDescent="0.25">
      <c r="A25" s="66">
        <v>22</v>
      </c>
      <c r="B25" s="72">
        <v>2014004410041</v>
      </c>
      <c r="C25" s="52" t="s">
        <v>174</v>
      </c>
      <c r="D25" s="76">
        <v>7386745661</v>
      </c>
      <c r="E25" s="76">
        <v>3186745661</v>
      </c>
      <c r="F25" s="76">
        <v>125000000</v>
      </c>
      <c r="G25" s="76"/>
      <c r="H25" s="76">
        <f>+D25-E25-F25</f>
        <v>4075000000</v>
      </c>
      <c r="I25" s="52" t="s">
        <v>55</v>
      </c>
      <c r="J25" s="53" t="s">
        <v>359</v>
      </c>
      <c r="K25" s="49" t="s">
        <v>162</v>
      </c>
      <c r="L25" s="195">
        <v>0.61</v>
      </c>
      <c r="M25" s="195">
        <v>0.26</v>
      </c>
    </row>
    <row r="26" spans="1:13" s="11" customFormat="1" ht="34.5" x14ac:dyDescent="0.25">
      <c r="A26" s="66">
        <v>23</v>
      </c>
      <c r="B26" s="67">
        <v>2015004410031</v>
      </c>
      <c r="C26" s="52" t="s">
        <v>188</v>
      </c>
      <c r="D26" s="68">
        <v>1101964521</v>
      </c>
      <c r="E26" s="68">
        <v>1101964521</v>
      </c>
      <c r="F26" s="68"/>
      <c r="G26" s="68"/>
      <c r="H26" s="68"/>
      <c r="I26" s="52" t="s">
        <v>55</v>
      </c>
      <c r="J26" s="53" t="s">
        <v>360</v>
      </c>
      <c r="K26" s="49" t="s">
        <v>162</v>
      </c>
      <c r="L26" s="196">
        <v>0.68</v>
      </c>
      <c r="M26" s="196">
        <v>0</v>
      </c>
    </row>
    <row r="27" spans="1:13" s="11" customFormat="1" ht="23.25" x14ac:dyDescent="0.25">
      <c r="A27" s="66">
        <v>24</v>
      </c>
      <c r="B27" s="67">
        <v>2015004410037</v>
      </c>
      <c r="C27" s="52" t="s">
        <v>187</v>
      </c>
      <c r="D27" s="68">
        <v>1333521038</v>
      </c>
      <c r="E27" s="68">
        <v>1333521038</v>
      </c>
      <c r="F27" s="68"/>
      <c r="G27" s="68"/>
      <c r="H27" s="68"/>
      <c r="I27" s="52" t="s">
        <v>55</v>
      </c>
      <c r="J27" s="53" t="s">
        <v>360</v>
      </c>
      <c r="K27" s="49" t="s">
        <v>162</v>
      </c>
      <c r="L27" s="196">
        <v>0.03</v>
      </c>
      <c r="M27" s="196">
        <v>0.38</v>
      </c>
    </row>
    <row r="28" spans="1:13" s="11" customFormat="1" ht="45.75" x14ac:dyDescent="0.25">
      <c r="A28" s="66">
        <v>25</v>
      </c>
      <c r="B28" s="67">
        <v>2015004410046</v>
      </c>
      <c r="C28" s="52" t="s">
        <v>186</v>
      </c>
      <c r="D28" s="68">
        <v>4598337837</v>
      </c>
      <c r="E28" s="68">
        <v>4598337837</v>
      </c>
      <c r="F28" s="68"/>
      <c r="G28" s="68"/>
      <c r="H28" s="68"/>
      <c r="I28" s="52" t="s">
        <v>55</v>
      </c>
      <c r="J28" s="53" t="s">
        <v>360</v>
      </c>
      <c r="K28" s="49" t="s">
        <v>162</v>
      </c>
      <c r="L28" s="196">
        <v>0</v>
      </c>
      <c r="M28" s="196">
        <v>0</v>
      </c>
    </row>
    <row r="29" spans="1:13" s="11" customFormat="1" ht="57" x14ac:dyDescent="0.25">
      <c r="A29" s="66">
        <v>26</v>
      </c>
      <c r="B29" s="72">
        <v>2014004410066</v>
      </c>
      <c r="C29" s="52" t="s">
        <v>175</v>
      </c>
      <c r="D29" s="76">
        <v>494105967</v>
      </c>
      <c r="E29" s="76">
        <v>494105967</v>
      </c>
      <c r="F29" s="76"/>
      <c r="G29" s="76"/>
      <c r="H29" s="76"/>
      <c r="I29" s="52" t="s">
        <v>55</v>
      </c>
      <c r="J29" s="53" t="s">
        <v>361</v>
      </c>
      <c r="K29" s="49" t="s">
        <v>162</v>
      </c>
      <c r="L29" s="195">
        <v>0.61</v>
      </c>
      <c r="M29" s="195">
        <v>0.7</v>
      </c>
    </row>
    <row r="30" spans="1:13" s="11" customFormat="1" ht="34.5" x14ac:dyDescent="0.25">
      <c r="A30" s="66">
        <v>27</v>
      </c>
      <c r="B30" s="67">
        <v>2015004410032</v>
      </c>
      <c r="C30" s="52" t="s">
        <v>192</v>
      </c>
      <c r="D30" s="68">
        <v>243607140</v>
      </c>
      <c r="E30" s="68">
        <v>243607140</v>
      </c>
      <c r="F30" s="68"/>
      <c r="G30" s="68"/>
      <c r="H30" s="68"/>
      <c r="I30" s="52" t="s">
        <v>55</v>
      </c>
      <c r="J30" s="53" t="s">
        <v>341</v>
      </c>
      <c r="K30" s="49" t="s">
        <v>162</v>
      </c>
      <c r="L30" s="196">
        <v>0.17</v>
      </c>
      <c r="M30" s="196">
        <v>0.38</v>
      </c>
    </row>
    <row r="31" spans="1:13" s="11" customFormat="1" ht="23.25" x14ac:dyDescent="0.25">
      <c r="A31" s="66">
        <v>28</v>
      </c>
      <c r="B31" s="67">
        <v>2015004410035</v>
      </c>
      <c r="C31" s="52" t="s">
        <v>191</v>
      </c>
      <c r="D31" s="68">
        <v>551924430</v>
      </c>
      <c r="E31" s="68">
        <v>551924430</v>
      </c>
      <c r="F31" s="68"/>
      <c r="G31" s="68"/>
      <c r="H31" s="68"/>
      <c r="I31" s="52" t="s">
        <v>55</v>
      </c>
      <c r="J31" s="53" t="s">
        <v>341</v>
      </c>
      <c r="K31" s="49" t="s">
        <v>162</v>
      </c>
      <c r="L31" s="196">
        <v>1</v>
      </c>
      <c r="M31" s="196">
        <v>38</v>
      </c>
    </row>
    <row r="32" spans="1:13" s="11" customFormat="1" ht="23.25" x14ac:dyDescent="0.25">
      <c r="A32" s="66">
        <v>29</v>
      </c>
      <c r="B32" s="67">
        <v>2015004410038</v>
      </c>
      <c r="C32" s="52" t="s">
        <v>190</v>
      </c>
      <c r="D32" s="68">
        <v>512211298</v>
      </c>
      <c r="E32" s="68">
        <v>512211298</v>
      </c>
      <c r="F32" s="68"/>
      <c r="G32" s="68"/>
      <c r="H32" s="68"/>
      <c r="I32" s="52" t="s">
        <v>55</v>
      </c>
      <c r="J32" s="53" t="s">
        <v>341</v>
      </c>
      <c r="K32" s="49" t="s">
        <v>162</v>
      </c>
      <c r="L32" s="196">
        <v>0.1</v>
      </c>
      <c r="M32" s="196">
        <v>0.38</v>
      </c>
    </row>
    <row r="33" spans="1:13" s="11" customFormat="1" ht="34.5" x14ac:dyDescent="0.25">
      <c r="A33" s="66">
        <v>30</v>
      </c>
      <c r="B33" s="67">
        <v>2015004410061</v>
      </c>
      <c r="C33" s="52" t="s">
        <v>189</v>
      </c>
      <c r="D33" s="68">
        <v>3999999581</v>
      </c>
      <c r="E33" s="68">
        <v>3999999581</v>
      </c>
      <c r="F33" s="68"/>
      <c r="G33" s="68"/>
      <c r="H33" s="68"/>
      <c r="I33" s="52" t="s">
        <v>55</v>
      </c>
      <c r="J33" s="53" t="s">
        <v>341</v>
      </c>
      <c r="K33" s="49" t="s">
        <v>162</v>
      </c>
      <c r="L33" s="196">
        <v>0.67</v>
      </c>
      <c r="M33" s="196">
        <v>0.38</v>
      </c>
    </row>
    <row r="34" spans="1:13" s="11" customFormat="1" ht="23.25" x14ac:dyDescent="0.25">
      <c r="A34" s="66">
        <v>31</v>
      </c>
      <c r="B34" s="67">
        <v>2014004410050</v>
      </c>
      <c r="C34" s="52" t="s">
        <v>193</v>
      </c>
      <c r="D34" s="68">
        <v>1354141087</v>
      </c>
      <c r="E34" s="68">
        <v>1354141087</v>
      </c>
      <c r="F34" s="68"/>
      <c r="G34" s="68"/>
      <c r="H34" s="68"/>
      <c r="I34" s="52" t="s">
        <v>55</v>
      </c>
      <c r="J34" s="53" t="s">
        <v>362</v>
      </c>
      <c r="K34" s="49" t="s">
        <v>162</v>
      </c>
      <c r="L34" s="196">
        <v>0.31</v>
      </c>
      <c r="M34" s="196">
        <v>0.39</v>
      </c>
    </row>
    <row r="35" spans="1:13" s="11" customFormat="1" ht="34.5" x14ac:dyDescent="0.25">
      <c r="A35" s="66">
        <v>32</v>
      </c>
      <c r="B35" s="67">
        <v>2015004410067</v>
      </c>
      <c r="C35" s="52" t="s">
        <v>194</v>
      </c>
      <c r="D35" s="68">
        <v>5568461474</v>
      </c>
      <c r="E35" s="68">
        <v>5568461474</v>
      </c>
      <c r="F35" s="68"/>
      <c r="G35" s="68"/>
      <c r="H35" s="68"/>
      <c r="I35" s="52" t="s">
        <v>55</v>
      </c>
      <c r="J35" s="53" t="s">
        <v>363</v>
      </c>
      <c r="K35" s="49" t="s">
        <v>162</v>
      </c>
      <c r="L35" s="196">
        <v>0</v>
      </c>
      <c r="M35" s="196">
        <v>0.39</v>
      </c>
    </row>
    <row r="36" spans="1:13" s="11" customFormat="1" ht="45.75" x14ac:dyDescent="0.25">
      <c r="A36" s="66">
        <v>33</v>
      </c>
      <c r="B36" s="67">
        <v>2015004410069</v>
      </c>
      <c r="C36" s="52" t="s">
        <v>195</v>
      </c>
      <c r="D36" s="68">
        <v>1976650196</v>
      </c>
      <c r="E36" s="68">
        <v>1976650196</v>
      </c>
      <c r="F36" s="68"/>
      <c r="G36" s="68"/>
      <c r="H36" s="68"/>
      <c r="I36" s="52" t="s">
        <v>55</v>
      </c>
      <c r="J36" s="53" t="s">
        <v>364</v>
      </c>
      <c r="K36" s="49" t="s">
        <v>162</v>
      </c>
      <c r="L36" s="196">
        <v>1</v>
      </c>
      <c r="M36" s="196">
        <v>0.37</v>
      </c>
    </row>
    <row r="37" spans="1:13" s="11" customFormat="1" ht="45.75" x14ac:dyDescent="0.25">
      <c r="A37" s="66">
        <v>34</v>
      </c>
      <c r="B37" s="79">
        <v>2015004410073</v>
      </c>
      <c r="C37" s="52" t="s">
        <v>372</v>
      </c>
      <c r="D37" s="68">
        <v>1093637244</v>
      </c>
      <c r="E37" s="68">
        <v>1093637244</v>
      </c>
      <c r="F37" s="68"/>
      <c r="G37" s="68"/>
      <c r="H37" s="68"/>
      <c r="I37" s="52" t="s">
        <v>55</v>
      </c>
      <c r="J37" s="53" t="s">
        <v>365</v>
      </c>
      <c r="K37" s="49" t="s">
        <v>155</v>
      </c>
      <c r="L37" s="196">
        <v>0</v>
      </c>
      <c r="M37" s="196">
        <v>0</v>
      </c>
    </row>
    <row r="38" spans="1:13" s="11" customFormat="1" ht="34.5" x14ac:dyDescent="0.25">
      <c r="A38" s="66">
        <v>35</v>
      </c>
      <c r="B38" s="80">
        <v>2015004410085</v>
      </c>
      <c r="C38" s="49" t="s">
        <v>199</v>
      </c>
      <c r="D38" s="81">
        <v>267949677</v>
      </c>
      <c r="E38" s="81">
        <v>267949677</v>
      </c>
      <c r="F38" s="81"/>
      <c r="G38" s="81"/>
      <c r="H38" s="81"/>
      <c r="I38" s="52" t="s">
        <v>55</v>
      </c>
      <c r="J38" s="53" t="s">
        <v>367</v>
      </c>
      <c r="K38" s="49" t="s">
        <v>162</v>
      </c>
      <c r="L38" s="196">
        <v>0</v>
      </c>
      <c r="M38" s="196">
        <v>1</v>
      </c>
    </row>
    <row r="39" spans="1:13" s="11" customFormat="1" ht="45.75" x14ac:dyDescent="0.25">
      <c r="A39" s="66">
        <v>36</v>
      </c>
      <c r="B39" s="67">
        <v>2015004410086</v>
      </c>
      <c r="C39" s="52" t="s">
        <v>196</v>
      </c>
      <c r="D39" s="82">
        <v>15999977406</v>
      </c>
      <c r="E39" s="82">
        <v>15999977406</v>
      </c>
      <c r="F39" s="82"/>
      <c r="G39" s="82"/>
      <c r="H39" s="82"/>
      <c r="I39" s="52" t="s">
        <v>55</v>
      </c>
      <c r="J39" s="53" t="s">
        <v>367</v>
      </c>
      <c r="K39" s="49" t="s">
        <v>162</v>
      </c>
      <c r="L39" s="196">
        <v>0</v>
      </c>
      <c r="M39" s="196">
        <v>1</v>
      </c>
    </row>
    <row r="40" spans="1:13" s="11" customFormat="1" ht="56.25" x14ac:dyDescent="0.25">
      <c r="A40" s="66">
        <v>37</v>
      </c>
      <c r="B40" s="80">
        <v>2015004410110</v>
      </c>
      <c r="C40" s="47" t="s">
        <v>386</v>
      </c>
      <c r="D40" s="82">
        <v>5299587295</v>
      </c>
      <c r="E40" s="82">
        <v>3676720947</v>
      </c>
      <c r="F40" s="82"/>
      <c r="G40" s="82"/>
      <c r="H40" s="82">
        <f>+D40-E40</f>
        <v>1622866348</v>
      </c>
      <c r="I40" s="52" t="s">
        <v>55</v>
      </c>
      <c r="J40" s="53" t="s">
        <v>369</v>
      </c>
      <c r="K40" s="49" t="s">
        <v>162</v>
      </c>
      <c r="L40" s="196">
        <v>0.3</v>
      </c>
      <c r="M40" s="196">
        <v>0.63</v>
      </c>
    </row>
    <row r="41" spans="1:13" s="11" customFormat="1" ht="23.25" x14ac:dyDescent="0.25">
      <c r="A41" s="66">
        <v>38</v>
      </c>
      <c r="B41" s="67">
        <v>2015004410087</v>
      </c>
      <c r="C41" s="49" t="s">
        <v>247</v>
      </c>
      <c r="D41" s="81">
        <v>3561003429</v>
      </c>
      <c r="E41" s="81">
        <v>3542702400</v>
      </c>
      <c r="F41" s="81"/>
      <c r="G41" s="81"/>
      <c r="H41" s="81">
        <f>+D41-E41</f>
        <v>18301029</v>
      </c>
      <c r="I41" s="47" t="s">
        <v>251</v>
      </c>
      <c r="J41" s="53" t="s">
        <v>367</v>
      </c>
      <c r="K41" s="49" t="s">
        <v>162</v>
      </c>
      <c r="L41" s="196">
        <v>0</v>
      </c>
      <c r="M41" s="196">
        <v>0.37</v>
      </c>
    </row>
    <row r="42" spans="1:13" s="11" customFormat="1" ht="23.25" x14ac:dyDescent="0.25">
      <c r="A42" s="66">
        <v>39</v>
      </c>
      <c r="B42" s="67">
        <v>2015004410048</v>
      </c>
      <c r="C42" s="52" t="s">
        <v>185</v>
      </c>
      <c r="D42" s="68">
        <v>5783721912</v>
      </c>
      <c r="E42" s="68">
        <v>5783721912</v>
      </c>
      <c r="F42" s="68"/>
      <c r="G42" s="68"/>
      <c r="H42" s="68"/>
      <c r="I42" s="62" t="s">
        <v>82</v>
      </c>
      <c r="J42" s="53" t="s">
        <v>360</v>
      </c>
      <c r="K42" s="49" t="s">
        <v>162</v>
      </c>
      <c r="L42" s="196">
        <v>0.11</v>
      </c>
      <c r="M42" s="196">
        <v>0.4</v>
      </c>
    </row>
    <row r="43" spans="1:13" s="11" customFormat="1" ht="45.75" x14ac:dyDescent="0.25">
      <c r="A43" s="66">
        <v>40</v>
      </c>
      <c r="B43" s="67">
        <v>2015004410007</v>
      </c>
      <c r="C43" s="52" t="s">
        <v>229</v>
      </c>
      <c r="D43" s="70">
        <v>1193232454</v>
      </c>
      <c r="E43" s="70">
        <v>1193232454</v>
      </c>
      <c r="F43" s="70"/>
      <c r="G43" s="70"/>
      <c r="H43" s="70"/>
      <c r="I43" s="52" t="s">
        <v>142</v>
      </c>
      <c r="J43" s="53" t="s">
        <v>354</v>
      </c>
      <c r="K43" s="49" t="s">
        <v>162</v>
      </c>
      <c r="L43" s="196">
        <v>0.72</v>
      </c>
      <c r="M43" s="196">
        <v>0.96</v>
      </c>
    </row>
    <row r="44" spans="1:13" s="11" customFormat="1" ht="45.75" x14ac:dyDescent="0.25">
      <c r="A44" s="66">
        <v>41</v>
      </c>
      <c r="B44" s="67">
        <v>2015004410008</v>
      </c>
      <c r="C44" s="52" t="s">
        <v>228</v>
      </c>
      <c r="D44" s="70">
        <v>390600332</v>
      </c>
      <c r="E44" s="70">
        <v>390600332</v>
      </c>
      <c r="F44" s="70"/>
      <c r="G44" s="70"/>
      <c r="H44" s="70"/>
      <c r="I44" s="52" t="s">
        <v>142</v>
      </c>
      <c r="J44" s="53" t="s">
        <v>354</v>
      </c>
      <c r="K44" s="49" t="s">
        <v>162</v>
      </c>
      <c r="L44" s="196">
        <v>0</v>
      </c>
      <c r="M44" s="196">
        <v>0.51</v>
      </c>
    </row>
    <row r="45" spans="1:13" s="11" customFormat="1" ht="23.25" x14ac:dyDescent="0.25">
      <c r="A45" s="66">
        <v>42</v>
      </c>
      <c r="B45" s="67">
        <v>2015004410028</v>
      </c>
      <c r="C45" s="52" t="s">
        <v>239</v>
      </c>
      <c r="D45" s="70">
        <v>1200000000</v>
      </c>
      <c r="E45" s="68">
        <v>512211298</v>
      </c>
      <c r="F45" s="70"/>
      <c r="G45" s="70"/>
      <c r="H45" s="70"/>
      <c r="I45" s="52" t="s">
        <v>142</v>
      </c>
      <c r="J45" s="53" t="s">
        <v>360</v>
      </c>
      <c r="K45" s="49" t="s">
        <v>162</v>
      </c>
      <c r="L45" s="196">
        <v>0</v>
      </c>
      <c r="M45" s="196">
        <v>0</v>
      </c>
    </row>
    <row r="46" spans="1:13" s="11" customFormat="1" ht="23.25" x14ac:dyDescent="0.25">
      <c r="A46" s="66">
        <v>43</v>
      </c>
      <c r="B46" s="67">
        <v>2014004410058</v>
      </c>
      <c r="C46" s="52" t="s">
        <v>230</v>
      </c>
      <c r="D46" s="70">
        <v>638550000</v>
      </c>
      <c r="E46" s="70"/>
      <c r="F46" s="70">
        <v>638550000</v>
      </c>
      <c r="G46" s="70"/>
      <c r="H46" s="70"/>
      <c r="I46" s="52" t="s">
        <v>381</v>
      </c>
      <c r="J46" s="53" t="s">
        <v>354</v>
      </c>
      <c r="K46" s="49" t="s">
        <v>162</v>
      </c>
      <c r="L46" s="196">
        <v>0</v>
      </c>
      <c r="M46" s="196">
        <v>0.64</v>
      </c>
    </row>
    <row r="47" spans="1:13" s="11" customFormat="1" ht="45.75" x14ac:dyDescent="0.25">
      <c r="A47" s="66">
        <v>44</v>
      </c>
      <c r="B47" s="67">
        <v>2014004410030</v>
      </c>
      <c r="C47" s="52" t="s">
        <v>172</v>
      </c>
      <c r="D47" s="76">
        <v>402785964</v>
      </c>
      <c r="E47" s="76"/>
      <c r="F47" s="76">
        <v>402785964</v>
      </c>
      <c r="G47" s="76"/>
      <c r="H47" s="76"/>
      <c r="I47" s="52" t="s">
        <v>285</v>
      </c>
      <c r="J47" s="53" t="s">
        <v>353</v>
      </c>
      <c r="K47" s="69" t="s">
        <v>162</v>
      </c>
      <c r="L47" s="195">
        <v>0.98</v>
      </c>
      <c r="M47" s="195">
        <v>0</v>
      </c>
    </row>
    <row r="48" spans="1:13" s="11" customFormat="1" ht="23.25" x14ac:dyDescent="0.25">
      <c r="A48" s="66">
        <v>45</v>
      </c>
      <c r="B48" s="72">
        <v>2014004410036</v>
      </c>
      <c r="C48" s="52" t="s">
        <v>218</v>
      </c>
      <c r="D48" s="68">
        <v>1020298904</v>
      </c>
      <c r="E48" s="68">
        <v>367704038</v>
      </c>
      <c r="F48" s="68">
        <f>+D48-E48</f>
        <v>652594866</v>
      </c>
      <c r="G48" s="68"/>
      <c r="H48" s="68"/>
      <c r="I48" s="52" t="s">
        <v>221</v>
      </c>
      <c r="J48" s="53" t="s">
        <v>355</v>
      </c>
      <c r="K48" s="49" t="s">
        <v>162</v>
      </c>
      <c r="L48" s="196">
        <v>0.99</v>
      </c>
      <c r="M48" s="196">
        <v>0.9</v>
      </c>
    </row>
    <row r="49" spans="1:13" s="11" customFormat="1" ht="45.75" x14ac:dyDescent="0.25">
      <c r="A49" s="66">
        <v>46</v>
      </c>
      <c r="B49" s="67">
        <v>2014004410044</v>
      </c>
      <c r="C49" s="52" t="s">
        <v>223</v>
      </c>
      <c r="D49" s="70">
        <v>1084798632</v>
      </c>
      <c r="E49" s="70">
        <v>569727663</v>
      </c>
      <c r="F49" s="70">
        <v>361649100.13999999</v>
      </c>
      <c r="G49" s="70"/>
      <c r="H49" s="70">
        <f>+D49-E49-F49</f>
        <v>153421868.86000001</v>
      </c>
      <c r="I49" s="62" t="s">
        <v>374</v>
      </c>
      <c r="J49" s="53" t="s">
        <v>348</v>
      </c>
      <c r="K49" s="49" t="s">
        <v>162</v>
      </c>
      <c r="L49" s="196">
        <v>0</v>
      </c>
      <c r="M49" s="196">
        <v>0.85</v>
      </c>
    </row>
    <row r="50" spans="1:13" s="11" customFormat="1" ht="34.5" x14ac:dyDescent="0.25">
      <c r="A50" s="66">
        <v>47</v>
      </c>
      <c r="B50" s="72">
        <v>2013004410006</v>
      </c>
      <c r="C50" s="52" t="s">
        <v>200</v>
      </c>
      <c r="D50" s="68">
        <v>378879146</v>
      </c>
      <c r="E50" s="68"/>
      <c r="F50" s="68">
        <v>355230056</v>
      </c>
      <c r="G50" s="68"/>
      <c r="H50" s="68">
        <f>+D50-F50</f>
        <v>23649090</v>
      </c>
      <c r="I50" s="62" t="s">
        <v>374</v>
      </c>
      <c r="J50" s="53" t="s">
        <v>328</v>
      </c>
      <c r="K50" s="49" t="s">
        <v>162</v>
      </c>
      <c r="L50" s="196">
        <v>0.73</v>
      </c>
      <c r="M50" s="196">
        <v>0.81</v>
      </c>
    </row>
    <row r="51" spans="1:13" s="11" customFormat="1" ht="45.75" x14ac:dyDescent="0.25">
      <c r="A51" s="66">
        <v>48</v>
      </c>
      <c r="B51" s="67">
        <v>2015004410034</v>
      </c>
      <c r="C51" s="52" t="s">
        <v>237</v>
      </c>
      <c r="D51" s="70">
        <v>226373751</v>
      </c>
      <c r="E51" s="68"/>
      <c r="F51" s="70"/>
      <c r="G51" s="70"/>
      <c r="H51" s="70">
        <f>+D51</f>
        <v>226373751</v>
      </c>
      <c r="I51" s="62" t="s">
        <v>374</v>
      </c>
      <c r="J51" s="53" t="s">
        <v>360</v>
      </c>
      <c r="K51" s="49" t="s">
        <v>162</v>
      </c>
      <c r="L51" s="196">
        <v>0</v>
      </c>
      <c r="M51" s="196">
        <v>0</v>
      </c>
    </row>
    <row r="52" spans="1:13" s="11" customFormat="1" ht="57" x14ac:dyDescent="0.25">
      <c r="A52" s="66">
        <v>49</v>
      </c>
      <c r="B52" s="67">
        <v>2015004410024</v>
      </c>
      <c r="C52" s="52" t="s">
        <v>240</v>
      </c>
      <c r="D52" s="70">
        <v>1687325918</v>
      </c>
      <c r="E52" s="68"/>
      <c r="F52" s="70">
        <v>144776717</v>
      </c>
      <c r="G52" s="70">
        <v>1468865405</v>
      </c>
      <c r="H52" s="70">
        <f>+D52-F52-G52</f>
        <v>73683796</v>
      </c>
      <c r="I52" s="62" t="s">
        <v>374</v>
      </c>
      <c r="J52" s="53" t="s">
        <v>363</v>
      </c>
      <c r="K52" s="49" t="s">
        <v>162</v>
      </c>
      <c r="L52" s="196">
        <v>0.09</v>
      </c>
      <c r="M52" s="196">
        <v>0.49</v>
      </c>
    </row>
    <row r="53" spans="1:13" s="11" customFormat="1" ht="23.25" x14ac:dyDescent="0.25">
      <c r="A53" s="66">
        <v>50</v>
      </c>
      <c r="B53" s="67">
        <v>2015004410029</v>
      </c>
      <c r="C53" s="52" t="s">
        <v>238</v>
      </c>
      <c r="D53" s="70">
        <v>615670924</v>
      </c>
      <c r="E53" s="68">
        <v>116014581</v>
      </c>
      <c r="F53" s="70">
        <v>397998257</v>
      </c>
      <c r="G53" s="70"/>
      <c r="H53" s="70">
        <f>+D53-E53-F53</f>
        <v>101658086</v>
      </c>
      <c r="I53" s="52" t="s">
        <v>384</v>
      </c>
      <c r="J53" s="53" t="s">
        <v>360</v>
      </c>
      <c r="K53" s="49" t="s">
        <v>162</v>
      </c>
      <c r="L53" s="196">
        <v>0</v>
      </c>
      <c r="M53" s="196">
        <v>0.47</v>
      </c>
    </row>
    <row r="54" spans="1:13" s="11" customFormat="1" ht="23.25" x14ac:dyDescent="0.25">
      <c r="A54" s="66">
        <v>51</v>
      </c>
      <c r="B54" s="67">
        <v>2014004410046</v>
      </c>
      <c r="C54" s="52" t="s">
        <v>227</v>
      </c>
      <c r="D54" s="70">
        <v>32771200000</v>
      </c>
      <c r="E54" s="70">
        <v>412252717</v>
      </c>
      <c r="F54" s="70"/>
      <c r="G54" s="70">
        <v>3800000000</v>
      </c>
      <c r="H54" s="70">
        <f>+D54-E54-G54</f>
        <v>28558947283</v>
      </c>
      <c r="I54" s="52" t="s">
        <v>375</v>
      </c>
      <c r="J54" s="53" t="s">
        <v>352</v>
      </c>
      <c r="K54" s="49" t="s">
        <v>231</v>
      </c>
      <c r="L54" s="196">
        <v>0.19</v>
      </c>
      <c r="M54" s="196">
        <v>0</v>
      </c>
    </row>
    <row r="55" spans="1:13" s="11" customFormat="1" ht="45.75" x14ac:dyDescent="0.25">
      <c r="A55" s="66">
        <v>52</v>
      </c>
      <c r="B55" s="67">
        <v>2014004410047</v>
      </c>
      <c r="C55" s="52" t="s">
        <v>233</v>
      </c>
      <c r="D55" s="70">
        <v>370230171</v>
      </c>
      <c r="E55" s="70">
        <v>370230171</v>
      </c>
      <c r="F55" s="70"/>
      <c r="G55" s="70"/>
      <c r="H55" s="70"/>
      <c r="I55" s="52" t="s">
        <v>380</v>
      </c>
      <c r="J55" s="53" t="s">
        <v>356</v>
      </c>
      <c r="K55" s="49" t="s">
        <v>162</v>
      </c>
      <c r="L55" s="196">
        <v>0.73</v>
      </c>
      <c r="M55" s="196">
        <v>0.41</v>
      </c>
    </row>
    <row r="56" spans="1:13" s="11" customFormat="1" ht="45" x14ac:dyDescent="0.25">
      <c r="A56" s="66">
        <v>53</v>
      </c>
      <c r="B56" s="80">
        <v>2015004410077</v>
      </c>
      <c r="C56" s="47" t="s">
        <v>254</v>
      </c>
      <c r="D56" s="81">
        <v>223064203</v>
      </c>
      <c r="E56" s="81"/>
      <c r="F56" s="81"/>
      <c r="G56" s="81"/>
      <c r="H56" s="81"/>
      <c r="I56" s="47" t="s">
        <v>139</v>
      </c>
      <c r="J56" s="53" t="s">
        <v>368</v>
      </c>
      <c r="K56" s="73" t="s">
        <v>162</v>
      </c>
      <c r="L56" s="196">
        <v>0</v>
      </c>
      <c r="M56" s="196">
        <v>0</v>
      </c>
    </row>
    <row r="57" spans="1:13" s="11" customFormat="1" ht="56.25" x14ac:dyDescent="0.25">
      <c r="A57" s="66">
        <v>54</v>
      </c>
      <c r="B57" s="80">
        <v>2015004410083</v>
      </c>
      <c r="C57" s="47" t="s">
        <v>253</v>
      </c>
      <c r="D57" s="81">
        <v>229531037</v>
      </c>
      <c r="E57" s="81"/>
      <c r="F57" s="81"/>
      <c r="G57" s="81"/>
      <c r="H57" s="81"/>
      <c r="I57" s="47" t="s">
        <v>139</v>
      </c>
      <c r="J57" s="53" t="s">
        <v>368</v>
      </c>
      <c r="K57" s="73" t="s">
        <v>162</v>
      </c>
      <c r="L57" s="196">
        <v>0</v>
      </c>
      <c r="M57" s="196">
        <v>0</v>
      </c>
    </row>
    <row r="58" spans="1:13" s="11" customFormat="1" ht="45" x14ac:dyDescent="0.25">
      <c r="A58" s="66">
        <v>55</v>
      </c>
      <c r="B58" s="80">
        <v>2015004410101</v>
      </c>
      <c r="C58" s="47" t="s">
        <v>252</v>
      </c>
      <c r="D58" s="81">
        <v>329980251</v>
      </c>
      <c r="E58" s="81"/>
      <c r="F58" s="81"/>
      <c r="G58" s="81"/>
      <c r="H58" s="81"/>
      <c r="I58" s="47" t="s">
        <v>139</v>
      </c>
      <c r="J58" s="53" t="s">
        <v>368</v>
      </c>
      <c r="K58" s="49" t="s">
        <v>162</v>
      </c>
      <c r="L58" s="196">
        <v>0</v>
      </c>
      <c r="M58" s="196">
        <v>0</v>
      </c>
    </row>
    <row r="59" spans="1:13" s="11" customFormat="1" ht="68.25" x14ac:dyDescent="0.25">
      <c r="A59" s="66">
        <v>56</v>
      </c>
      <c r="B59" s="41">
        <v>2015004410041</v>
      </c>
      <c r="C59" s="42" t="s">
        <v>295</v>
      </c>
      <c r="D59" s="57">
        <v>841459916</v>
      </c>
      <c r="E59" s="57">
        <v>519903196</v>
      </c>
      <c r="F59" s="55">
        <v>0</v>
      </c>
      <c r="G59" s="57"/>
      <c r="H59" s="57">
        <f>+D59-E59</f>
        <v>321556720</v>
      </c>
      <c r="I59" s="35" t="s">
        <v>401</v>
      </c>
      <c r="J59" s="36" t="s">
        <v>398</v>
      </c>
      <c r="K59" s="40" t="s">
        <v>162</v>
      </c>
      <c r="L59" s="196">
        <v>0</v>
      </c>
      <c r="M59" s="196">
        <v>0</v>
      </c>
    </row>
    <row r="60" spans="1:13" s="11" customFormat="1" ht="57" customHeight="1" x14ac:dyDescent="0.25">
      <c r="A60" s="66">
        <v>57</v>
      </c>
      <c r="B60" s="67">
        <v>2015004410022</v>
      </c>
      <c r="C60" s="52" t="s">
        <v>235</v>
      </c>
      <c r="D60" s="70">
        <v>1543401594</v>
      </c>
      <c r="E60" s="70">
        <v>1543401594</v>
      </c>
      <c r="F60" s="70"/>
      <c r="G60" s="70"/>
      <c r="H60" s="70"/>
      <c r="I60" s="52" t="s">
        <v>383</v>
      </c>
      <c r="J60" s="53" t="s">
        <v>358</v>
      </c>
      <c r="K60" s="49" t="s">
        <v>162</v>
      </c>
      <c r="L60" s="196">
        <v>0.39</v>
      </c>
      <c r="M60" s="196">
        <v>0.59</v>
      </c>
    </row>
    <row r="61" spans="1:13" s="11" customFormat="1" ht="34.5" x14ac:dyDescent="0.25">
      <c r="A61" s="66">
        <v>58</v>
      </c>
      <c r="B61" s="67">
        <v>2015004410023</v>
      </c>
      <c r="C61" s="52" t="s">
        <v>234</v>
      </c>
      <c r="D61" s="70">
        <v>499875725</v>
      </c>
      <c r="E61" s="70">
        <v>499875725</v>
      </c>
      <c r="F61" s="70"/>
      <c r="G61" s="70"/>
      <c r="H61" s="70"/>
      <c r="I61" s="52" t="s">
        <v>383</v>
      </c>
      <c r="J61" s="53" t="s">
        <v>358</v>
      </c>
      <c r="K61" s="49" t="s">
        <v>162</v>
      </c>
      <c r="L61" s="196">
        <v>0.45</v>
      </c>
      <c r="M61" s="196">
        <v>0.69</v>
      </c>
    </row>
    <row r="62" spans="1:13" s="11" customFormat="1" ht="45.75" x14ac:dyDescent="0.25">
      <c r="A62" s="66">
        <v>59</v>
      </c>
      <c r="B62" s="67">
        <v>2015004410047</v>
      </c>
      <c r="C62" s="52" t="s">
        <v>242</v>
      </c>
      <c r="D62" s="70">
        <v>1148724093</v>
      </c>
      <c r="E62" s="70"/>
      <c r="F62" s="70">
        <v>835081326</v>
      </c>
      <c r="G62" s="70"/>
      <c r="H62" s="70">
        <f>+D62-F62</f>
        <v>313642767</v>
      </c>
      <c r="I62" s="52" t="s">
        <v>383</v>
      </c>
      <c r="J62" s="53" t="s">
        <v>363</v>
      </c>
      <c r="K62" s="49" t="s">
        <v>162</v>
      </c>
      <c r="L62" s="196">
        <v>0</v>
      </c>
      <c r="M62" s="196">
        <v>0.02</v>
      </c>
    </row>
    <row r="63" spans="1:13" s="11" customFormat="1" ht="34.5" x14ac:dyDescent="0.25">
      <c r="A63" s="66">
        <v>60</v>
      </c>
      <c r="B63" s="72">
        <v>2013004410091</v>
      </c>
      <c r="C63" s="52" t="s">
        <v>205</v>
      </c>
      <c r="D63" s="62">
        <v>803206424</v>
      </c>
      <c r="E63" s="39">
        <v>353998808</v>
      </c>
      <c r="F63" s="39">
        <v>449207616</v>
      </c>
      <c r="G63" s="39"/>
      <c r="H63" s="39"/>
      <c r="I63" s="52" t="s">
        <v>378</v>
      </c>
      <c r="J63" s="53" t="s">
        <v>332</v>
      </c>
      <c r="K63" s="49" t="s">
        <v>162</v>
      </c>
      <c r="L63" s="196">
        <v>0</v>
      </c>
      <c r="M63" s="196">
        <v>44</v>
      </c>
    </row>
    <row r="64" spans="1:13" s="11" customFormat="1" ht="45.75" x14ac:dyDescent="0.25">
      <c r="A64" s="66">
        <v>61</v>
      </c>
      <c r="B64" s="72">
        <v>2012004410012</v>
      </c>
      <c r="C64" s="52" t="s">
        <v>201</v>
      </c>
      <c r="D64" s="68">
        <v>2012569061</v>
      </c>
      <c r="E64" s="68">
        <v>2012569061</v>
      </c>
      <c r="F64" s="68"/>
      <c r="G64" s="68"/>
      <c r="H64" s="68"/>
      <c r="I64" s="62" t="s">
        <v>376</v>
      </c>
      <c r="J64" s="53" t="s">
        <v>385</v>
      </c>
      <c r="K64" s="73" t="s">
        <v>162</v>
      </c>
      <c r="L64" s="196">
        <v>0.97</v>
      </c>
      <c r="M64" s="196">
        <v>0.98</v>
      </c>
    </row>
    <row r="65" spans="1:13" s="11" customFormat="1" ht="34.5" x14ac:dyDescent="0.25">
      <c r="A65" s="66">
        <v>62</v>
      </c>
      <c r="B65" s="72">
        <v>2014004410025</v>
      </c>
      <c r="C65" s="52" t="s">
        <v>217</v>
      </c>
      <c r="D65" s="68">
        <v>258494020.38</v>
      </c>
      <c r="E65" s="68"/>
      <c r="F65" s="68">
        <v>258494020.38</v>
      </c>
      <c r="G65" s="68"/>
      <c r="H65" s="68"/>
      <c r="I65" s="52" t="s">
        <v>99</v>
      </c>
      <c r="J65" s="53" t="s">
        <v>355</v>
      </c>
      <c r="K65" s="49" t="s">
        <v>162</v>
      </c>
      <c r="L65" s="196">
        <v>0.63</v>
      </c>
      <c r="M65" s="196">
        <v>0.81</v>
      </c>
    </row>
    <row r="66" spans="1:13" s="11" customFormat="1" ht="34.5" x14ac:dyDescent="0.25">
      <c r="A66" s="66">
        <v>63</v>
      </c>
      <c r="B66" s="72">
        <v>2014004410020</v>
      </c>
      <c r="C66" s="52" t="s">
        <v>216</v>
      </c>
      <c r="D66" s="68">
        <v>507797137</v>
      </c>
      <c r="E66" s="68">
        <v>507797137</v>
      </c>
      <c r="F66" s="68"/>
      <c r="G66" s="68"/>
      <c r="H66" s="68"/>
      <c r="I66" s="52" t="s">
        <v>220</v>
      </c>
      <c r="J66" s="53" t="s">
        <v>353</v>
      </c>
      <c r="K66" s="49" t="s">
        <v>162</v>
      </c>
      <c r="L66" s="196">
        <v>0</v>
      </c>
      <c r="M66" s="196">
        <v>0</v>
      </c>
    </row>
    <row r="67" spans="1:13" s="11" customFormat="1" ht="45.75" x14ac:dyDescent="0.25">
      <c r="A67" s="66">
        <v>64</v>
      </c>
      <c r="B67" s="72">
        <v>2014004410021</v>
      </c>
      <c r="C67" s="52" t="s">
        <v>215</v>
      </c>
      <c r="D67" s="68">
        <v>96584066</v>
      </c>
      <c r="E67" s="68"/>
      <c r="F67" s="68">
        <v>96584066</v>
      </c>
      <c r="G67" s="68"/>
      <c r="H67" s="68"/>
      <c r="I67" s="52" t="s">
        <v>220</v>
      </c>
      <c r="J67" s="53" t="s">
        <v>353</v>
      </c>
      <c r="K67" s="49" t="s">
        <v>162</v>
      </c>
      <c r="L67" s="196">
        <v>0</v>
      </c>
      <c r="M67" s="196">
        <v>0.94</v>
      </c>
    </row>
    <row r="68" spans="1:13" s="11" customFormat="1" ht="45.75" x14ac:dyDescent="0.25">
      <c r="A68" s="66">
        <v>65</v>
      </c>
      <c r="B68" s="67">
        <v>2015004410025</v>
      </c>
      <c r="C68" s="52" t="s">
        <v>232</v>
      </c>
      <c r="D68" s="70">
        <v>730725672</v>
      </c>
      <c r="E68" s="68">
        <v>1333521038</v>
      </c>
      <c r="F68" s="70"/>
      <c r="G68" s="70"/>
      <c r="H68" s="70"/>
      <c r="I68" s="52" t="s">
        <v>220</v>
      </c>
      <c r="J68" s="53" t="s">
        <v>356</v>
      </c>
      <c r="K68" s="49" t="s">
        <v>162</v>
      </c>
      <c r="L68" s="196">
        <v>0</v>
      </c>
      <c r="M68" s="196">
        <v>1</v>
      </c>
    </row>
    <row r="69" spans="1:13" s="11" customFormat="1" ht="34.5" x14ac:dyDescent="0.25">
      <c r="A69" s="66">
        <v>66</v>
      </c>
      <c r="B69" s="72">
        <v>2013004410075</v>
      </c>
      <c r="C69" s="77" t="s">
        <v>206</v>
      </c>
      <c r="D69" s="68">
        <v>540416858</v>
      </c>
      <c r="E69" s="68"/>
      <c r="F69" s="68">
        <v>370713160</v>
      </c>
      <c r="G69" s="68"/>
      <c r="H69" s="68">
        <f>+D69-F69</f>
        <v>169703698</v>
      </c>
      <c r="I69" s="52" t="s">
        <v>136</v>
      </c>
      <c r="J69" s="53" t="s">
        <v>351</v>
      </c>
      <c r="K69" s="49" t="s">
        <v>162</v>
      </c>
      <c r="L69" s="196">
        <v>0.68</v>
      </c>
      <c r="M69" s="196">
        <v>0.94</v>
      </c>
    </row>
    <row r="70" spans="1:13" s="11" customFormat="1" ht="57" x14ac:dyDescent="0.25">
      <c r="A70" s="66">
        <v>67</v>
      </c>
      <c r="B70" s="72">
        <v>2014004410014</v>
      </c>
      <c r="C70" s="52" t="s">
        <v>211</v>
      </c>
      <c r="D70" s="68">
        <v>2034351691</v>
      </c>
      <c r="E70" s="68">
        <v>1350511659</v>
      </c>
      <c r="F70" s="68"/>
      <c r="G70" s="68"/>
      <c r="H70" s="68">
        <f>+D70-E70</f>
        <v>683840032</v>
      </c>
      <c r="I70" s="52" t="s">
        <v>136</v>
      </c>
      <c r="J70" s="53" t="s">
        <v>353</v>
      </c>
      <c r="K70" s="49" t="s">
        <v>162</v>
      </c>
      <c r="L70" s="196">
        <v>0.56000000000000005</v>
      </c>
      <c r="M70" s="196">
        <v>0</v>
      </c>
    </row>
    <row r="71" spans="1:13" s="11" customFormat="1" ht="34.5" x14ac:dyDescent="0.25">
      <c r="A71" s="66">
        <v>68</v>
      </c>
      <c r="B71" s="67">
        <v>2014004410067</v>
      </c>
      <c r="C71" s="52" t="s">
        <v>244</v>
      </c>
      <c r="D71" s="70">
        <v>480000000</v>
      </c>
      <c r="E71" s="70">
        <v>285000000</v>
      </c>
      <c r="F71" s="70">
        <f>+D71-E71</f>
        <v>195000000</v>
      </c>
      <c r="G71" s="70"/>
      <c r="H71" s="70"/>
      <c r="I71" s="52" t="s">
        <v>136</v>
      </c>
      <c r="J71" s="53" t="s">
        <v>363</v>
      </c>
      <c r="K71" s="73" t="s">
        <v>162</v>
      </c>
      <c r="L71" s="196">
        <v>0.39</v>
      </c>
      <c r="M71" s="196">
        <v>0.38</v>
      </c>
    </row>
    <row r="72" spans="1:13" s="11" customFormat="1" ht="45.75" x14ac:dyDescent="0.25">
      <c r="A72" s="66">
        <v>69</v>
      </c>
      <c r="B72" s="67">
        <v>2015004410055</v>
      </c>
      <c r="C72" s="52" t="s">
        <v>241</v>
      </c>
      <c r="D72" s="70">
        <v>599164809</v>
      </c>
      <c r="E72" s="70">
        <v>245534854</v>
      </c>
      <c r="F72" s="70"/>
      <c r="G72" s="70"/>
      <c r="H72" s="70">
        <f>+D72-E72</f>
        <v>353629955</v>
      </c>
      <c r="I72" s="52" t="s">
        <v>379</v>
      </c>
      <c r="J72" s="53" t="s">
        <v>363</v>
      </c>
      <c r="K72" s="73" t="s">
        <v>248</v>
      </c>
      <c r="L72" s="196">
        <v>0</v>
      </c>
      <c r="M72" s="196">
        <v>0</v>
      </c>
    </row>
    <row r="73" spans="1:13" s="11" customFormat="1" ht="85.5" customHeight="1" x14ac:dyDescent="0.25">
      <c r="A73" s="66">
        <v>70</v>
      </c>
      <c r="B73" s="67">
        <v>2015004410019</v>
      </c>
      <c r="C73" s="52" t="s">
        <v>236</v>
      </c>
      <c r="D73" s="70">
        <v>859796313.47000003</v>
      </c>
      <c r="E73" s="68">
        <v>350000000</v>
      </c>
      <c r="F73" s="70">
        <v>327756338.60000002</v>
      </c>
      <c r="G73" s="70">
        <f>+D73-E73-F73</f>
        <v>182039974.87</v>
      </c>
      <c r="H73" s="70"/>
      <c r="I73" s="52" t="s">
        <v>382</v>
      </c>
      <c r="J73" s="53" t="s">
        <v>358</v>
      </c>
      <c r="K73" s="49" t="s">
        <v>162</v>
      </c>
      <c r="L73" s="196">
        <v>0.6</v>
      </c>
      <c r="M73" s="196">
        <v>0.73</v>
      </c>
    </row>
    <row r="74" spans="1:13" s="11" customFormat="1" ht="34.5" x14ac:dyDescent="0.25">
      <c r="A74" s="66">
        <v>71</v>
      </c>
      <c r="B74" s="72">
        <v>2013004410082</v>
      </c>
      <c r="C74" s="77" t="s">
        <v>207</v>
      </c>
      <c r="D74" s="68">
        <v>120000000</v>
      </c>
      <c r="E74" s="68"/>
      <c r="F74" s="68">
        <f>+D74</f>
        <v>120000000</v>
      </c>
      <c r="G74" s="68"/>
      <c r="H74" s="68"/>
      <c r="I74" s="52" t="s">
        <v>373</v>
      </c>
      <c r="J74" s="53" t="s">
        <v>351</v>
      </c>
      <c r="K74" s="49" t="s">
        <v>162</v>
      </c>
      <c r="L74" s="196">
        <v>0.42</v>
      </c>
      <c r="M74" s="196">
        <v>0.4</v>
      </c>
    </row>
    <row r="75" spans="1:13" s="11" customFormat="1" ht="34.5" x14ac:dyDescent="0.25">
      <c r="A75" s="66">
        <v>72</v>
      </c>
      <c r="B75" s="67">
        <v>2014004410055</v>
      </c>
      <c r="C75" s="52" t="s">
        <v>225</v>
      </c>
      <c r="D75" s="70">
        <v>1016481033</v>
      </c>
      <c r="E75" s="70">
        <v>1016481033</v>
      </c>
      <c r="F75" s="70"/>
      <c r="G75" s="70"/>
      <c r="H75" s="70"/>
      <c r="I75" s="52" t="s">
        <v>289</v>
      </c>
      <c r="J75" s="53" t="s">
        <v>352</v>
      </c>
      <c r="K75" s="49" t="s">
        <v>162</v>
      </c>
      <c r="L75" s="196">
        <v>0</v>
      </c>
      <c r="M75" s="196">
        <v>0</v>
      </c>
    </row>
    <row r="76" spans="1:13" s="11" customFormat="1" ht="45.75" x14ac:dyDescent="0.25">
      <c r="A76" s="66">
        <v>73</v>
      </c>
      <c r="B76" s="71">
        <v>2013418850009</v>
      </c>
      <c r="C76" s="77" t="s">
        <v>208</v>
      </c>
      <c r="D76" s="68">
        <v>3839245500</v>
      </c>
      <c r="E76" s="68">
        <v>1470000000</v>
      </c>
      <c r="F76" s="68"/>
      <c r="G76" s="68">
        <v>2192885307</v>
      </c>
      <c r="H76" s="68">
        <f>+D76-E76-G76</f>
        <v>176360193</v>
      </c>
      <c r="I76" s="52" t="s">
        <v>377</v>
      </c>
      <c r="J76" s="53" t="s">
        <v>351</v>
      </c>
      <c r="K76" s="49" t="s">
        <v>162</v>
      </c>
      <c r="L76" s="196">
        <v>0</v>
      </c>
      <c r="M76" s="196">
        <v>0.66</v>
      </c>
    </row>
    <row r="77" spans="1:13" s="11" customFormat="1" ht="45.75" x14ac:dyDescent="0.25">
      <c r="A77" s="66">
        <v>74</v>
      </c>
      <c r="B77" s="67">
        <v>2014004410064</v>
      </c>
      <c r="C77" s="52" t="s">
        <v>222</v>
      </c>
      <c r="D77" s="70">
        <v>522139515</v>
      </c>
      <c r="E77" s="70">
        <v>469925563</v>
      </c>
      <c r="F77" s="70"/>
      <c r="G77" s="70"/>
      <c r="H77" s="70">
        <f>+D77-E77</f>
        <v>52213952</v>
      </c>
      <c r="I77" s="52" t="s">
        <v>304</v>
      </c>
      <c r="J77" s="53" t="s">
        <v>347</v>
      </c>
      <c r="K77" s="49" t="s">
        <v>162</v>
      </c>
      <c r="L77" s="196">
        <v>0</v>
      </c>
      <c r="M77" s="196">
        <v>0</v>
      </c>
    </row>
    <row r="78" spans="1:13" s="11" customFormat="1" ht="45.75" x14ac:dyDescent="0.25">
      <c r="A78" s="66">
        <v>75</v>
      </c>
      <c r="B78" s="67">
        <v>2014004410053</v>
      </c>
      <c r="C78" s="52" t="s">
        <v>224</v>
      </c>
      <c r="D78" s="70">
        <v>1252169295</v>
      </c>
      <c r="E78" s="70">
        <v>995169295</v>
      </c>
      <c r="F78" s="70">
        <f>+D78-E78</f>
        <v>257000000</v>
      </c>
      <c r="G78" s="70"/>
      <c r="H78" s="70"/>
      <c r="I78" s="52" t="s">
        <v>304</v>
      </c>
      <c r="J78" s="53" t="s">
        <v>342</v>
      </c>
      <c r="K78" s="49" t="s">
        <v>162</v>
      </c>
      <c r="L78" s="196">
        <v>0.54</v>
      </c>
      <c r="M78" s="196">
        <v>0</v>
      </c>
    </row>
    <row r="79" spans="1:13" s="11" customFormat="1" ht="45.75" x14ac:dyDescent="0.25">
      <c r="A79" s="66">
        <v>76</v>
      </c>
      <c r="B79" s="72">
        <v>2014004410026</v>
      </c>
      <c r="C79" s="52" t="s">
        <v>214</v>
      </c>
      <c r="D79" s="68">
        <v>861851382</v>
      </c>
      <c r="E79" s="68"/>
      <c r="F79" s="68">
        <v>861851382</v>
      </c>
      <c r="G79" s="68"/>
      <c r="H79" s="68"/>
      <c r="I79" s="52" t="s">
        <v>219</v>
      </c>
      <c r="J79" s="53" t="s">
        <v>353</v>
      </c>
      <c r="K79" s="49" t="s">
        <v>162</v>
      </c>
      <c r="L79" s="196">
        <v>0.97</v>
      </c>
      <c r="M79" s="196">
        <v>0.94</v>
      </c>
    </row>
    <row r="80" spans="1:13" s="11" customFormat="1" ht="34.5" x14ac:dyDescent="0.25">
      <c r="A80" s="66">
        <v>77</v>
      </c>
      <c r="B80" s="72">
        <v>2014004410027</v>
      </c>
      <c r="C80" s="52" t="s">
        <v>213</v>
      </c>
      <c r="D80" s="68">
        <v>264990614</v>
      </c>
      <c r="E80" s="68"/>
      <c r="F80" s="68">
        <v>264990614</v>
      </c>
      <c r="G80" s="68"/>
      <c r="H80" s="68"/>
      <c r="I80" s="52" t="s">
        <v>219</v>
      </c>
      <c r="J80" s="53" t="s">
        <v>353</v>
      </c>
      <c r="K80" s="49" t="s">
        <v>162</v>
      </c>
      <c r="L80" s="196">
        <v>0.72</v>
      </c>
      <c r="M80" s="196">
        <v>0.41</v>
      </c>
    </row>
    <row r="81" spans="1:13" s="11" customFormat="1" ht="45.75" x14ac:dyDescent="0.25">
      <c r="A81" s="66">
        <v>78</v>
      </c>
      <c r="B81" s="72">
        <v>2014004410028</v>
      </c>
      <c r="C81" s="52" t="s">
        <v>212</v>
      </c>
      <c r="D81" s="68">
        <v>233991262</v>
      </c>
      <c r="E81" s="68"/>
      <c r="F81" s="68">
        <v>233991262</v>
      </c>
      <c r="G81" s="68"/>
      <c r="H81" s="68"/>
      <c r="I81" s="52" t="s">
        <v>219</v>
      </c>
      <c r="J81" s="53" t="s">
        <v>353</v>
      </c>
      <c r="K81" s="49" t="s">
        <v>162</v>
      </c>
      <c r="L81" s="196">
        <v>0.91</v>
      </c>
      <c r="M81" s="196">
        <v>0.11</v>
      </c>
    </row>
    <row r="82" spans="1:13" s="11" customFormat="1" ht="45" x14ac:dyDescent="0.25">
      <c r="A82" s="66">
        <v>79</v>
      </c>
      <c r="B82" s="80">
        <v>2015004410075</v>
      </c>
      <c r="C82" s="47" t="s">
        <v>197</v>
      </c>
      <c r="D82" s="82">
        <v>3700000000</v>
      </c>
      <c r="E82" s="82">
        <v>3700000000</v>
      </c>
      <c r="F82" s="82"/>
      <c r="G82" s="82"/>
      <c r="H82" s="82"/>
      <c r="I82" s="62" t="s">
        <v>198</v>
      </c>
      <c r="J82" s="53" t="s">
        <v>370</v>
      </c>
      <c r="K82" s="49" t="s">
        <v>162</v>
      </c>
      <c r="L82" s="196">
        <v>0</v>
      </c>
      <c r="M82" s="196">
        <v>0</v>
      </c>
    </row>
    <row r="83" spans="1:13" x14ac:dyDescent="0.25">
      <c r="A83" s="32"/>
      <c r="B83" s="103"/>
      <c r="C83" s="32" t="s">
        <v>321</v>
      </c>
      <c r="D83" s="104">
        <f>SUM(D4:D82)</f>
        <v>289431853621.80994</v>
      </c>
      <c r="E83" s="104">
        <f>SUM(E4:E82)</f>
        <v>135994387923.95999</v>
      </c>
      <c r="F83" s="104">
        <f>SUM(F4:F82)</f>
        <v>8816732985.1199989</v>
      </c>
      <c r="G83" s="104">
        <f>SUM(G4:G82)</f>
        <v>7643790686.8699999</v>
      </c>
      <c r="H83" s="104">
        <f>SUM(H4:H82)</f>
        <v>135917717674.86</v>
      </c>
      <c r="I83" s="32"/>
      <c r="J83" s="32"/>
      <c r="K83" s="32"/>
      <c r="L83" s="32"/>
      <c r="M83" s="32"/>
    </row>
    <row r="84" spans="1:13" x14ac:dyDescent="0.25">
      <c r="C84" s="17"/>
      <c r="D84" s="17"/>
      <c r="E84" s="17"/>
      <c r="F84" s="17"/>
      <c r="G84" s="17"/>
      <c r="H84" s="17"/>
      <c r="I84" s="17"/>
      <c r="J84" s="17"/>
    </row>
    <row r="85" spans="1:13" x14ac:dyDescent="0.25">
      <c r="C85" s="18"/>
      <c r="D85" s="18"/>
      <c r="E85" s="18"/>
      <c r="F85" s="18"/>
      <c r="G85" s="18"/>
      <c r="H85" s="19"/>
      <c r="I85" s="19"/>
      <c r="J85" s="18"/>
    </row>
    <row r="86" spans="1:13" x14ac:dyDescent="0.25">
      <c r="C86" s="18"/>
      <c r="D86" s="18"/>
      <c r="E86" s="18"/>
      <c r="F86" s="18"/>
      <c r="G86" s="19"/>
      <c r="H86" s="19"/>
      <c r="I86" s="19"/>
      <c r="J86" s="18"/>
    </row>
    <row r="87" spans="1:13" x14ac:dyDescent="0.25">
      <c r="C87" s="18"/>
      <c r="D87" s="18"/>
      <c r="E87" s="18"/>
      <c r="F87" s="18"/>
      <c r="G87" s="19"/>
      <c r="H87" s="19"/>
      <c r="I87" s="19"/>
      <c r="J87" s="18"/>
    </row>
    <row r="88" spans="1:13" x14ac:dyDescent="0.25">
      <c r="C88" s="18"/>
      <c r="D88" s="18"/>
      <c r="E88" s="18"/>
      <c r="F88" s="18"/>
      <c r="G88" s="19"/>
      <c r="H88" s="19"/>
      <c r="I88" s="19"/>
      <c r="J88" s="18"/>
    </row>
    <row r="89" spans="1:13" x14ac:dyDescent="0.25">
      <c r="C89" s="18"/>
      <c r="D89" s="18"/>
      <c r="E89" s="18"/>
      <c r="F89" s="18"/>
      <c r="G89" s="19"/>
      <c r="H89" s="19"/>
      <c r="I89" s="19"/>
      <c r="J89" s="18"/>
    </row>
    <row r="90" spans="1:13" x14ac:dyDescent="0.25">
      <c r="C90" s="18"/>
      <c r="D90" s="18"/>
      <c r="E90" s="18"/>
      <c r="F90" s="18"/>
      <c r="G90" s="19"/>
      <c r="H90" s="19"/>
      <c r="I90" s="19"/>
      <c r="J90" s="18"/>
    </row>
    <row r="91" spans="1:13" x14ac:dyDescent="0.25">
      <c r="C91" s="18"/>
      <c r="D91" s="18"/>
      <c r="E91" s="18"/>
      <c r="F91" s="18"/>
      <c r="G91" s="19"/>
      <c r="H91" s="19"/>
      <c r="I91" s="19"/>
      <c r="J91" s="18"/>
    </row>
    <row r="92" spans="1:13" x14ac:dyDescent="0.25">
      <c r="C92" s="18"/>
      <c r="D92" s="18"/>
      <c r="E92" s="18"/>
      <c r="F92" s="18"/>
      <c r="G92" s="19"/>
      <c r="H92" s="19"/>
      <c r="I92" s="19"/>
      <c r="J92" s="18"/>
    </row>
    <row r="93" spans="1:13" x14ac:dyDescent="0.25">
      <c r="C93" s="18"/>
      <c r="D93" s="18"/>
      <c r="E93" s="18"/>
      <c r="F93" s="18"/>
      <c r="G93" s="19"/>
      <c r="H93" s="19"/>
      <c r="I93" s="19"/>
      <c r="J93" s="18"/>
    </row>
    <row r="94" spans="1:13" x14ac:dyDescent="0.25">
      <c r="C94" s="18"/>
      <c r="D94" s="18"/>
      <c r="E94" s="18"/>
      <c r="F94" s="18"/>
      <c r="G94" s="19"/>
      <c r="H94" s="19"/>
      <c r="I94" s="19"/>
      <c r="J94" s="18"/>
    </row>
    <row r="95" spans="1:13" x14ac:dyDescent="0.25">
      <c r="C95" s="18"/>
      <c r="D95" s="18"/>
      <c r="E95" s="18"/>
      <c r="F95" s="18"/>
      <c r="G95" s="19"/>
      <c r="H95" s="18"/>
      <c r="I95" s="18"/>
      <c r="J95" s="18"/>
    </row>
    <row r="96" spans="1:13" x14ac:dyDescent="0.25">
      <c r="C96" s="18"/>
      <c r="D96" s="18"/>
      <c r="E96" s="18"/>
      <c r="F96" s="18"/>
      <c r="G96" s="19"/>
      <c r="H96" s="19"/>
      <c r="I96" s="19"/>
      <c r="J96" s="18"/>
    </row>
    <row r="97" spans="3:10" x14ac:dyDescent="0.25">
      <c r="C97" s="18"/>
      <c r="D97" s="18"/>
      <c r="E97" s="18"/>
      <c r="F97" s="18"/>
      <c r="G97" s="19"/>
      <c r="H97" s="19"/>
      <c r="I97" s="19"/>
      <c r="J97" s="18"/>
    </row>
    <row r="98" spans="3:10" x14ac:dyDescent="0.25">
      <c r="C98" s="18"/>
      <c r="D98" s="18"/>
      <c r="E98" s="18"/>
      <c r="F98" s="18"/>
      <c r="G98" s="19"/>
      <c r="H98" s="19"/>
      <c r="I98" s="19"/>
      <c r="J98" s="18"/>
    </row>
    <row r="99" spans="3:10" x14ac:dyDescent="0.25">
      <c r="C99" s="18"/>
      <c r="D99" s="18"/>
      <c r="E99" s="18"/>
      <c r="F99" s="18"/>
      <c r="G99" s="19"/>
      <c r="H99" s="18"/>
      <c r="I99" s="18"/>
      <c r="J99" s="18"/>
    </row>
    <row r="100" spans="3:10" x14ac:dyDescent="0.25">
      <c r="C100" s="18"/>
      <c r="D100" s="18"/>
      <c r="E100" s="18"/>
      <c r="F100" s="18"/>
      <c r="G100" s="19"/>
      <c r="H100" s="19"/>
      <c r="I100" s="19"/>
      <c r="J100" s="18"/>
    </row>
    <row r="101" spans="3:10" x14ac:dyDescent="0.25">
      <c r="C101" s="18"/>
      <c r="D101" s="18"/>
      <c r="E101" s="18"/>
      <c r="F101" s="18"/>
      <c r="G101" s="19"/>
      <c r="H101" s="19"/>
      <c r="I101" s="19"/>
      <c r="J101" s="18"/>
    </row>
    <row r="102" spans="3:10" x14ac:dyDescent="0.25">
      <c r="C102" s="18"/>
      <c r="D102" s="18"/>
      <c r="E102" s="18"/>
      <c r="F102" s="18"/>
      <c r="G102" s="19"/>
      <c r="H102" s="19"/>
      <c r="I102" s="19"/>
      <c r="J102" s="18"/>
    </row>
    <row r="103" spans="3:10" x14ac:dyDescent="0.25">
      <c r="C103" s="18"/>
      <c r="D103" s="18"/>
      <c r="E103" s="18"/>
      <c r="F103" s="18"/>
      <c r="G103" s="19"/>
      <c r="H103" s="19"/>
      <c r="I103" s="19"/>
      <c r="J103" s="18"/>
    </row>
    <row r="104" spans="3:10" x14ac:dyDescent="0.25">
      <c r="C104" s="18"/>
      <c r="D104" s="18"/>
      <c r="E104" s="18"/>
      <c r="F104" s="18"/>
      <c r="G104" s="19"/>
      <c r="H104" s="19"/>
      <c r="I104" s="19"/>
      <c r="J104" s="18"/>
    </row>
    <row r="105" spans="3:10" x14ac:dyDescent="0.25">
      <c r="C105" s="18"/>
      <c r="D105" s="18"/>
      <c r="E105" s="18"/>
      <c r="F105" s="18"/>
      <c r="G105" s="19"/>
      <c r="H105" s="19"/>
      <c r="I105" s="19"/>
      <c r="J105" s="18"/>
    </row>
    <row r="106" spans="3:10" x14ac:dyDescent="0.25">
      <c r="C106" s="18"/>
      <c r="D106" s="18"/>
      <c r="E106" s="18"/>
      <c r="F106" s="18"/>
      <c r="G106" s="19"/>
      <c r="H106" s="19"/>
      <c r="I106" s="19"/>
      <c r="J106" s="18"/>
    </row>
    <row r="107" spans="3:10" x14ac:dyDescent="0.25">
      <c r="C107" s="18"/>
      <c r="D107" s="18"/>
      <c r="E107" s="18"/>
      <c r="F107" s="18"/>
      <c r="G107" s="19"/>
      <c r="H107" s="19"/>
      <c r="I107" s="19"/>
      <c r="J107" s="18"/>
    </row>
    <row r="108" spans="3:10" ht="15" customHeight="1" x14ac:dyDescent="0.25">
      <c r="C108" s="198"/>
      <c r="D108" s="198"/>
      <c r="E108" s="198"/>
      <c r="F108" s="198"/>
      <c r="G108" s="198"/>
      <c r="H108" s="198"/>
      <c r="I108" s="198"/>
      <c r="J108" s="198"/>
    </row>
    <row r="109" spans="3:10" x14ac:dyDescent="0.25">
      <c r="C109" s="198"/>
      <c r="D109" s="198"/>
      <c r="E109" s="198"/>
      <c r="F109" s="198"/>
      <c r="G109" s="198"/>
      <c r="H109" s="198"/>
      <c r="I109" s="198"/>
      <c r="J109" s="198"/>
    </row>
  </sheetData>
  <sortState ref="A4:O80">
    <sortCondition ref="B4:B84"/>
  </sortState>
  <mergeCells count="3">
    <mergeCell ref="A1:M1"/>
    <mergeCell ref="C108:J108"/>
    <mergeCell ref="C109:J109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  <headerFooter>
    <oddHeader xml:space="preserve">&amp;LFECHA: 9 DE AGOSTO DE 2016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M9"/>
  <sheetViews>
    <sheetView workbookViewId="0">
      <selection activeCell="O4" sqref="O4"/>
    </sheetView>
  </sheetViews>
  <sheetFormatPr baseColWidth="10" defaultRowHeight="12" x14ac:dyDescent="0.2"/>
  <cols>
    <col min="1" max="1" width="4.42578125" style="22" customWidth="1"/>
    <col min="2" max="2" width="13" style="20" customWidth="1"/>
    <col min="3" max="3" width="25.85546875" style="20" customWidth="1"/>
    <col min="4" max="4" width="12.28515625" style="20" customWidth="1"/>
    <col min="5" max="5" width="12.85546875" style="20" customWidth="1"/>
    <col min="6" max="6" width="13.140625" style="20" customWidth="1"/>
    <col min="7" max="7" width="11.7109375" style="20" customWidth="1"/>
    <col min="8" max="8" width="11.85546875" style="20" customWidth="1"/>
    <col min="9" max="10" width="11.42578125" style="20"/>
    <col min="11" max="11" width="13.5703125" style="20" customWidth="1"/>
    <col min="12" max="12" width="10.28515625" style="20" customWidth="1"/>
    <col min="13" max="13" width="10.42578125" style="20" customWidth="1"/>
    <col min="14" max="16384" width="11.42578125" style="20"/>
  </cols>
  <sheetData>
    <row r="1" spans="1:13" ht="15.75" x14ac:dyDescent="0.25">
      <c r="A1" s="197" t="s">
        <v>262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</row>
    <row r="3" spans="1:13" ht="85.5" customHeight="1" x14ac:dyDescent="0.2">
      <c r="A3" s="26" t="s">
        <v>0</v>
      </c>
      <c r="B3" s="105" t="s">
        <v>1</v>
      </c>
      <c r="C3" s="25" t="s">
        <v>2</v>
      </c>
      <c r="D3" s="25" t="s">
        <v>3</v>
      </c>
      <c r="E3" s="25" t="s">
        <v>323</v>
      </c>
      <c r="F3" s="25" t="s">
        <v>324</v>
      </c>
      <c r="G3" s="25" t="s">
        <v>371</v>
      </c>
      <c r="H3" s="25" t="s">
        <v>325</v>
      </c>
      <c r="I3" s="25" t="s">
        <v>4</v>
      </c>
      <c r="J3" s="26" t="s">
        <v>340</v>
      </c>
      <c r="K3" s="25" t="s">
        <v>5</v>
      </c>
      <c r="L3" s="25" t="s">
        <v>309</v>
      </c>
      <c r="M3" s="25" t="s">
        <v>310</v>
      </c>
    </row>
    <row r="4" spans="1:13" s="21" customFormat="1" ht="67.5" x14ac:dyDescent="0.2">
      <c r="A4" s="48">
        <v>1</v>
      </c>
      <c r="B4" s="79">
        <v>2015004410040</v>
      </c>
      <c r="C4" s="52" t="s">
        <v>255</v>
      </c>
      <c r="D4" s="106">
        <v>973725855</v>
      </c>
      <c r="E4" s="106">
        <v>973725855</v>
      </c>
      <c r="F4" s="81">
        <v>0</v>
      </c>
      <c r="G4" s="81">
        <v>0</v>
      </c>
      <c r="H4" s="81">
        <v>0</v>
      </c>
      <c r="I4" s="52" t="s">
        <v>55</v>
      </c>
      <c r="J4" s="84" t="s">
        <v>388</v>
      </c>
      <c r="K4" s="49" t="s">
        <v>256</v>
      </c>
      <c r="L4" s="50">
        <v>0</v>
      </c>
      <c r="M4" s="50">
        <v>0</v>
      </c>
    </row>
    <row r="5" spans="1:13" s="21" customFormat="1" ht="56.25" x14ac:dyDescent="0.2">
      <c r="A5" s="48">
        <v>2</v>
      </c>
      <c r="B5" s="79">
        <v>2015004410057</v>
      </c>
      <c r="C5" s="52" t="s">
        <v>257</v>
      </c>
      <c r="D5" s="106">
        <v>2177968789</v>
      </c>
      <c r="E5" s="106">
        <v>2177968789</v>
      </c>
      <c r="F5" s="81">
        <v>0</v>
      </c>
      <c r="G5" s="81">
        <v>0</v>
      </c>
      <c r="H5" s="81">
        <v>0</v>
      </c>
      <c r="I5" s="52" t="s">
        <v>55</v>
      </c>
      <c r="J5" s="84" t="s">
        <v>363</v>
      </c>
      <c r="K5" s="49" t="s">
        <v>256</v>
      </c>
      <c r="L5" s="50">
        <v>0</v>
      </c>
      <c r="M5" s="50">
        <v>0</v>
      </c>
    </row>
    <row r="6" spans="1:13" s="21" customFormat="1" ht="56.25" x14ac:dyDescent="0.2">
      <c r="A6" s="48">
        <v>3</v>
      </c>
      <c r="B6" s="79">
        <v>2015004410070</v>
      </c>
      <c r="C6" s="52" t="s">
        <v>258</v>
      </c>
      <c r="D6" s="106">
        <v>1229974046</v>
      </c>
      <c r="E6" s="106">
        <v>1229974046</v>
      </c>
      <c r="F6" s="81">
        <v>0</v>
      </c>
      <c r="G6" s="81">
        <v>0</v>
      </c>
      <c r="H6" s="81">
        <v>0</v>
      </c>
      <c r="I6" s="52" t="s">
        <v>55</v>
      </c>
      <c r="J6" s="84" t="s">
        <v>364</v>
      </c>
      <c r="K6" s="49" t="s">
        <v>256</v>
      </c>
      <c r="L6" s="50">
        <v>0</v>
      </c>
      <c r="M6" s="50">
        <v>0</v>
      </c>
    </row>
    <row r="7" spans="1:13" s="21" customFormat="1" ht="45" x14ac:dyDescent="0.2">
      <c r="A7" s="48">
        <v>4</v>
      </c>
      <c r="B7" s="80">
        <v>2015004410082</v>
      </c>
      <c r="C7" s="47" t="s">
        <v>260</v>
      </c>
      <c r="D7" s="83">
        <v>1615052466</v>
      </c>
      <c r="E7" s="83">
        <v>1615052466</v>
      </c>
      <c r="F7" s="81">
        <v>0</v>
      </c>
      <c r="G7" s="81">
        <v>0</v>
      </c>
      <c r="H7" s="81">
        <v>0</v>
      </c>
      <c r="I7" s="47" t="s">
        <v>261</v>
      </c>
      <c r="J7" s="84" t="s">
        <v>390</v>
      </c>
      <c r="K7" s="49" t="s">
        <v>256</v>
      </c>
      <c r="L7" s="50">
        <v>0</v>
      </c>
      <c r="M7" s="50">
        <v>0</v>
      </c>
    </row>
    <row r="8" spans="1:13" s="21" customFormat="1" ht="67.5" x14ac:dyDescent="0.2">
      <c r="A8" s="48">
        <v>5</v>
      </c>
      <c r="B8" s="80">
        <v>2014004410059</v>
      </c>
      <c r="C8" s="47" t="s">
        <v>158</v>
      </c>
      <c r="D8" s="83">
        <v>274003546</v>
      </c>
      <c r="E8" s="83">
        <v>274003546</v>
      </c>
      <c r="F8" s="81">
        <v>0</v>
      </c>
      <c r="G8" s="81">
        <v>0</v>
      </c>
      <c r="H8" s="81">
        <v>0</v>
      </c>
      <c r="I8" s="47" t="s">
        <v>159</v>
      </c>
      <c r="J8" s="84" t="s">
        <v>387</v>
      </c>
      <c r="K8" s="49" t="s">
        <v>256</v>
      </c>
      <c r="L8" s="50">
        <v>0</v>
      </c>
      <c r="M8" s="50">
        <v>0</v>
      </c>
    </row>
    <row r="9" spans="1:13" x14ac:dyDescent="0.2">
      <c r="A9" s="33"/>
      <c r="B9" s="33"/>
      <c r="C9" s="107" t="s">
        <v>321</v>
      </c>
      <c r="D9" s="108">
        <f>SUM(D4:D8)</f>
        <v>6270724702</v>
      </c>
      <c r="E9" s="108">
        <f>SUM(E4:E8)</f>
        <v>6270724702</v>
      </c>
      <c r="F9" s="109">
        <f>SUM(F4:F8)</f>
        <v>0</v>
      </c>
      <c r="G9" s="109">
        <f>SUM(G4:G8)</f>
        <v>0</v>
      </c>
      <c r="H9" s="109">
        <f>SUM(H4:H8)</f>
        <v>0</v>
      </c>
      <c r="I9" s="85"/>
      <c r="J9" s="85"/>
      <c r="K9" s="110"/>
      <c r="L9" s="85"/>
      <c r="M9" s="85"/>
    </row>
  </sheetData>
  <sortState ref="B4:K8">
    <sortCondition ref="B4:B8"/>
  </sortState>
  <mergeCells count="1">
    <mergeCell ref="A1:M1"/>
  </mergeCells>
  <pageMargins left="0.70866141732283472" right="0.70866141732283472" top="0.74803149606299213" bottom="0.74803149606299213" header="0.31496062992125984" footer="0.31496062992125984"/>
  <pageSetup scale="75" orientation="landscape" r:id="rId1"/>
  <headerFooter>
    <oddHeader>&amp;Lfecha:  9 DE AGOSTO DE 2016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topLeftCell="A28" workbookViewId="0">
      <selection activeCell="A24" sqref="A24"/>
    </sheetView>
  </sheetViews>
  <sheetFormatPr baseColWidth="10" defaultRowHeight="15" x14ac:dyDescent="0.25"/>
  <cols>
    <col min="1" max="1" width="3.28515625" customWidth="1"/>
    <col min="2" max="2" width="12.5703125" customWidth="1"/>
    <col min="3" max="3" width="13.28515625" customWidth="1"/>
    <col min="4" max="4" width="13.140625" customWidth="1"/>
    <col min="5" max="5" width="12.5703125" customWidth="1"/>
    <col min="6" max="7" width="12.140625" customWidth="1"/>
    <col min="8" max="8" width="11.140625" customWidth="1"/>
    <col min="9" max="9" width="9.7109375" customWidth="1"/>
    <col min="10" max="10" width="8.85546875" customWidth="1"/>
    <col min="11" max="11" width="9.5703125" customWidth="1"/>
    <col min="12" max="12" width="11.7109375" customWidth="1"/>
  </cols>
  <sheetData>
    <row r="1" spans="1:12" ht="15.75" x14ac:dyDescent="0.25">
      <c r="A1" s="197" t="s">
        <v>296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</row>
    <row r="3" spans="1:12" ht="83.25" customHeight="1" x14ac:dyDescent="0.25">
      <c r="A3" s="23" t="s">
        <v>402</v>
      </c>
      <c r="B3" s="24" t="s">
        <v>1</v>
      </c>
      <c r="C3" s="25" t="s">
        <v>2</v>
      </c>
      <c r="D3" s="30" t="s">
        <v>3</v>
      </c>
      <c r="E3" s="30" t="s">
        <v>323</v>
      </c>
      <c r="F3" s="30" t="s">
        <v>324</v>
      </c>
      <c r="G3" s="30" t="s">
        <v>325</v>
      </c>
      <c r="H3" s="25" t="s">
        <v>4</v>
      </c>
      <c r="I3" s="26" t="s">
        <v>314</v>
      </c>
      <c r="J3" s="25" t="s">
        <v>5</v>
      </c>
      <c r="K3" s="25" t="s">
        <v>309</v>
      </c>
      <c r="L3" s="25" t="s">
        <v>310</v>
      </c>
    </row>
    <row r="4" spans="1:12" ht="123.75" x14ac:dyDescent="0.25">
      <c r="A4" s="33">
        <v>1</v>
      </c>
      <c r="B4" s="34">
        <v>2015004410058</v>
      </c>
      <c r="C4" s="35" t="s">
        <v>291</v>
      </c>
      <c r="D4" s="54">
        <v>816624342</v>
      </c>
      <c r="E4" s="54">
        <v>815624342</v>
      </c>
      <c r="F4" s="55">
        <v>0</v>
      </c>
      <c r="G4" s="54">
        <f>+D4-E4</f>
        <v>1000000</v>
      </c>
      <c r="H4" s="35" t="s">
        <v>86</v>
      </c>
      <c r="I4" s="36" t="s">
        <v>370</v>
      </c>
      <c r="J4" s="37" t="s">
        <v>264</v>
      </c>
      <c r="K4" s="38">
        <v>0</v>
      </c>
      <c r="L4" s="38">
        <v>0</v>
      </c>
    </row>
    <row r="5" spans="1:12" ht="101.25" x14ac:dyDescent="0.25">
      <c r="A5" s="33">
        <v>2</v>
      </c>
      <c r="B5" s="34">
        <v>2015004410100</v>
      </c>
      <c r="C5" s="35" t="s">
        <v>274</v>
      </c>
      <c r="D5" s="55">
        <v>5657066881</v>
      </c>
      <c r="E5" s="55">
        <f>+D5</f>
        <v>5657066881</v>
      </c>
      <c r="F5" s="55">
        <v>0</v>
      </c>
      <c r="G5" s="54">
        <v>0</v>
      </c>
      <c r="H5" s="39" t="s">
        <v>86</v>
      </c>
      <c r="I5" s="36" t="s">
        <v>369</v>
      </c>
      <c r="J5" s="40" t="s">
        <v>264</v>
      </c>
      <c r="K5" s="38">
        <v>0</v>
      </c>
      <c r="L5" s="38">
        <v>0</v>
      </c>
    </row>
    <row r="6" spans="1:12" ht="79.5" x14ac:dyDescent="0.25">
      <c r="A6" s="33">
        <v>3</v>
      </c>
      <c r="B6" s="41">
        <v>2015004410009</v>
      </c>
      <c r="C6" s="42" t="s">
        <v>282</v>
      </c>
      <c r="D6" s="56">
        <v>574258058</v>
      </c>
      <c r="E6" s="56">
        <v>107450058</v>
      </c>
      <c r="F6" s="56"/>
      <c r="G6" s="56">
        <f>+D6-E6</f>
        <v>466808000</v>
      </c>
      <c r="H6" s="42" t="s">
        <v>210</v>
      </c>
      <c r="I6" s="36" t="s">
        <v>342</v>
      </c>
      <c r="J6" s="40" t="s">
        <v>264</v>
      </c>
      <c r="K6" s="38">
        <v>0</v>
      </c>
      <c r="L6" s="38">
        <v>0</v>
      </c>
    </row>
    <row r="7" spans="1:12" ht="45.75" x14ac:dyDescent="0.25">
      <c r="A7" s="33">
        <v>4</v>
      </c>
      <c r="B7" s="41">
        <v>2015004410010</v>
      </c>
      <c r="C7" s="42" t="s">
        <v>281</v>
      </c>
      <c r="D7" s="56">
        <v>654386525</v>
      </c>
      <c r="E7" s="56">
        <v>122442525</v>
      </c>
      <c r="F7" s="56">
        <v>49000000</v>
      </c>
      <c r="G7" s="56">
        <f t="shared" ref="G7:G12" si="0">+D7-E7-F7</f>
        <v>482944000</v>
      </c>
      <c r="H7" s="42" t="s">
        <v>210</v>
      </c>
      <c r="I7" s="36" t="s">
        <v>342</v>
      </c>
      <c r="J7" s="40" t="s">
        <v>264</v>
      </c>
      <c r="K7" s="38">
        <v>0</v>
      </c>
      <c r="L7" s="38">
        <v>0</v>
      </c>
    </row>
    <row r="8" spans="1:12" ht="45.75" x14ac:dyDescent="0.25">
      <c r="A8" s="33">
        <v>5</v>
      </c>
      <c r="B8" s="41">
        <v>2015004410011</v>
      </c>
      <c r="C8" s="42" t="s">
        <v>280</v>
      </c>
      <c r="D8" s="56">
        <v>654387284</v>
      </c>
      <c r="E8" s="56">
        <v>122443284</v>
      </c>
      <c r="F8" s="56">
        <f>+F7</f>
        <v>49000000</v>
      </c>
      <c r="G8" s="56">
        <f t="shared" si="0"/>
        <v>482944000</v>
      </c>
      <c r="H8" s="42" t="s">
        <v>210</v>
      </c>
      <c r="I8" s="36" t="s">
        <v>342</v>
      </c>
      <c r="J8" s="40" t="s">
        <v>264</v>
      </c>
      <c r="K8" s="38">
        <v>0</v>
      </c>
      <c r="L8" s="38">
        <v>0</v>
      </c>
    </row>
    <row r="9" spans="1:12" ht="45.75" x14ac:dyDescent="0.25">
      <c r="A9" s="33">
        <v>6</v>
      </c>
      <c r="B9" s="41">
        <v>2015004410012</v>
      </c>
      <c r="C9" s="42" t="s">
        <v>279</v>
      </c>
      <c r="D9" s="56">
        <v>467419350</v>
      </c>
      <c r="E9" s="56">
        <v>87459350</v>
      </c>
      <c r="F9" s="56">
        <v>35000000</v>
      </c>
      <c r="G9" s="56">
        <f t="shared" si="0"/>
        <v>344960000</v>
      </c>
      <c r="H9" s="42" t="s">
        <v>210</v>
      </c>
      <c r="I9" s="36" t="s">
        <v>342</v>
      </c>
      <c r="J9" s="40" t="s">
        <v>264</v>
      </c>
      <c r="K9" s="38">
        <v>0</v>
      </c>
      <c r="L9" s="38">
        <v>0</v>
      </c>
    </row>
    <row r="10" spans="1:12" ht="102" x14ac:dyDescent="0.25">
      <c r="A10" s="33">
        <v>7</v>
      </c>
      <c r="B10" s="41">
        <v>2015004410013</v>
      </c>
      <c r="C10" s="42" t="s">
        <v>278</v>
      </c>
      <c r="D10" s="56">
        <v>173612752</v>
      </c>
      <c r="E10" s="56">
        <v>32484752</v>
      </c>
      <c r="F10" s="56">
        <v>13000000</v>
      </c>
      <c r="G10" s="56">
        <f t="shared" si="0"/>
        <v>128128000</v>
      </c>
      <c r="H10" s="42" t="s">
        <v>210</v>
      </c>
      <c r="I10" s="36" t="s">
        <v>342</v>
      </c>
      <c r="J10" s="40" t="s">
        <v>264</v>
      </c>
      <c r="K10" s="38">
        <v>0</v>
      </c>
      <c r="L10" s="38">
        <v>0</v>
      </c>
    </row>
    <row r="11" spans="1:12" ht="102" x14ac:dyDescent="0.25">
      <c r="A11" s="33">
        <v>8</v>
      </c>
      <c r="B11" s="41">
        <v>2015004410014</v>
      </c>
      <c r="C11" s="42" t="s">
        <v>277</v>
      </c>
      <c r="D11" s="56">
        <v>681096950</v>
      </c>
      <c r="E11" s="56">
        <v>127440950</v>
      </c>
      <c r="F11" s="56">
        <v>51000000</v>
      </c>
      <c r="G11" s="56">
        <f t="shared" si="0"/>
        <v>502656000</v>
      </c>
      <c r="H11" s="42" t="s">
        <v>210</v>
      </c>
      <c r="I11" s="36" t="s">
        <v>342</v>
      </c>
      <c r="J11" s="40" t="s">
        <v>264</v>
      </c>
      <c r="K11" s="38">
        <v>0</v>
      </c>
      <c r="L11" s="38">
        <v>0</v>
      </c>
    </row>
    <row r="12" spans="1:12" ht="68.25" x14ac:dyDescent="0.25">
      <c r="A12" s="33">
        <v>9</v>
      </c>
      <c r="B12" s="41">
        <v>2015004410016</v>
      </c>
      <c r="C12" s="42" t="s">
        <v>275</v>
      </c>
      <c r="D12" s="56">
        <v>440709673</v>
      </c>
      <c r="E12" s="56">
        <v>82461673</v>
      </c>
      <c r="F12" s="56">
        <v>33000000</v>
      </c>
      <c r="G12" s="56">
        <f t="shared" si="0"/>
        <v>325248000</v>
      </c>
      <c r="H12" s="42" t="s">
        <v>210</v>
      </c>
      <c r="I12" s="36" t="s">
        <v>342</v>
      </c>
      <c r="J12" s="43" t="s">
        <v>264</v>
      </c>
      <c r="K12" s="38">
        <v>0</v>
      </c>
      <c r="L12" s="38">
        <v>0</v>
      </c>
    </row>
    <row r="13" spans="1:12" ht="113.25" x14ac:dyDescent="0.25">
      <c r="A13" s="33">
        <v>10</v>
      </c>
      <c r="B13" s="41">
        <v>2014004410037</v>
      </c>
      <c r="C13" s="42" t="s">
        <v>263</v>
      </c>
      <c r="D13" s="57">
        <v>859688708</v>
      </c>
      <c r="E13" s="57">
        <v>716598374</v>
      </c>
      <c r="F13" s="57">
        <v>0</v>
      </c>
      <c r="G13" s="57">
        <f>+D13-E13</f>
        <v>143090334</v>
      </c>
      <c r="H13" s="42" t="s">
        <v>55</v>
      </c>
      <c r="I13" s="36" t="s">
        <v>391</v>
      </c>
      <c r="J13" s="40" t="s">
        <v>264</v>
      </c>
      <c r="K13" s="44">
        <v>0</v>
      </c>
      <c r="L13" s="44">
        <v>0</v>
      </c>
    </row>
    <row r="14" spans="1:12" ht="124.5" x14ac:dyDescent="0.25">
      <c r="A14" s="33">
        <v>11</v>
      </c>
      <c r="B14" s="41">
        <v>2014004410038</v>
      </c>
      <c r="C14" s="42" t="s">
        <v>267</v>
      </c>
      <c r="D14" s="57">
        <v>885753275</v>
      </c>
      <c r="E14" s="57">
        <v>785753275</v>
      </c>
      <c r="F14" s="57">
        <f>+D14-E14</f>
        <v>100000000</v>
      </c>
      <c r="G14" s="57">
        <v>0</v>
      </c>
      <c r="H14" s="42" t="s">
        <v>55</v>
      </c>
      <c r="I14" s="36" t="s">
        <v>363</v>
      </c>
      <c r="J14" s="40" t="s">
        <v>264</v>
      </c>
      <c r="K14" s="38">
        <v>0</v>
      </c>
      <c r="L14" s="38">
        <v>0</v>
      </c>
    </row>
    <row r="15" spans="1:12" ht="67.5" x14ac:dyDescent="0.25">
      <c r="A15" s="33">
        <v>12</v>
      </c>
      <c r="B15" s="34">
        <v>2015004410036</v>
      </c>
      <c r="C15" s="35" t="s">
        <v>270</v>
      </c>
      <c r="D15" s="55">
        <v>544442974</v>
      </c>
      <c r="E15" s="55">
        <f t="shared" ref="E15:E22" si="1">+D15</f>
        <v>544442974</v>
      </c>
      <c r="F15" s="55">
        <v>0</v>
      </c>
      <c r="G15" s="55">
        <v>0</v>
      </c>
      <c r="H15" s="42" t="s">
        <v>55</v>
      </c>
      <c r="I15" s="36" t="s">
        <v>367</v>
      </c>
      <c r="J15" s="40" t="s">
        <v>264</v>
      </c>
      <c r="K15" s="38">
        <v>0</v>
      </c>
      <c r="L15" s="38">
        <v>0</v>
      </c>
    </row>
    <row r="16" spans="1:12" ht="68.25" x14ac:dyDescent="0.25">
      <c r="A16" s="33">
        <v>13</v>
      </c>
      <c r="B16" s="41">
        <v>2015004410039</v>
      </c>
      <c r="C16" s="42" t="s">
        <v>269</v>
      </c>
      <c r="D16" s="55">
        <v>1044973013</v>
      </c>
      <c r="E16" s="55">
        <f t="shared" si="1"/>
        <v>1044973013</v>
      </c>
      <c r="F16" s="55">
        <v>0</v>
      </c>
      <c r="G16" s="55">
        <v>0</v>
      </c>
      <c r="H16" s="42" t="s">
        <v>55</v>
      </c>
      <c r="I16" s="36" t="s">
        <v>367</v>
      </c>
      <c r="J16" s="40" t="s">
        <v>264</v>
      </c>
      <c r="K16" s="38">
        <v>0</v>
      </c>
      <c r="L16" s="38">
        <v>0</v>
      </c>
    </row>
    <row r="17" spans="1:12" ht="79.5" x14ac:dyDescent="0.25">
      <c r="A17" s="33">
        <v>14</v>
      </c>
      <c r="B17" s="41">
        <v>2015004410071</v>
      </c>
      <c r="C17" s="42" t="s">
        <v>268</v>
      </c>
      <c r="D17" s="57">
        <v>229995821</v>
      </c>
      <c r="E17" s="57">
        <f t="shared" si="1"/>
        <v>229995821</v>
      </c>
      <c r="F17" s="55">
        <v>0</v>
      </c>
      <c r="G17" s="54">
        <v>0</v>
      </c>
      <c r="H17" s="42" t="s">
        <v>55</v>
      </c>
      <c r="I17" s="36" t="s">
        <v>389</v>
      </c>
      <c r="J17" s="40" t="s">
        <v>264</v>
      </c>
      <c r="K17" s="38">
        <v>0</v>
      </c>
      <c r="L17" s="38">
        <v>0</v>
      </c>
    </row>
    <row r="18" spans="1:12" ht="123.75" x14ac:dyDescent="0.25">
      <c r="A18" s="33">
        <v>15</v>
      </c>
      <c r="B18" s="34">
        <v>2015004410080</v>
      </c>
      <c r="C18" s="35" t="s">
        <v>272</v>
      </c>
      <c r="D18" s="55">
        <v>3500000000</v>
      </c>
      <c r="E18" s="55">
        <f t="shared" si="1"/>
        <v>3500000000</v>
      </c>
      <c r="F18" s="55">
        <v>0</v>
      </c>
      <c r="G18" s="54">
        <v>0</v>
      </c>
      <c r="H18" s="42" t="s">
        <v>55</v>
      </c>
      <c r="I18" s="36" t="s">
        <v>396</v>
      </c>
      <c r="J18" s="40" t="s">
        <v>264</v>
      </c>
      <c r="K18" s="45">
        <v>0</v>
      </c>
      <c r="L18" s="45">
        <v>0</v>
      </c>
    </row>
    <row r="19" spans="1:12" ht="90" x14ac:dyDescent="0.25">
      <c r="A19" s="33">
        <v>16</v>
      </c>
      <c r="B19" s="34">
        <v>2015004410091</v>
      </c>
      <c r="C19" s="35" t="s">
        <v>271</v>
      </c>
      <c r="D19" s="55">
        <v>988092201</v>
      </c>
      <c r="E19" s="55">
        <f t="shared" si="1"/>
        <v>988092201</v>
      </c>
      <c r="F19" s="55">
        <v>0</v>
      </c>
      <c r="G19" s="54">
        <v>0</v>
      </c>
      <c r="H19" s="42" t="s">
        <v>55</v>
      </c>
      <c r="I19" s="36" t="s">
        <v>397</v>
      </c>
      <c r="J19" s="40" t="s">
        <v>264</v>
      </c>
      <c r="K19" s="38">
        <v>0</v>
      </c>
      <c r="L19" s="38">
        <v>0</v>
      </c>
    </row>
    <row r="20" spans="1:12" ht="112.5" x14ac:dyDescent="0.25">
      <c r="A20" s="33">
        <v>17</v>
      </c>
      <c r="B20" s="34">
        <v>2015004410106</v>
      </c>
      <c r="C20" s="35" t="s">
        <v>273</v>
      </c>
      <c r="D20" s="55">
        <v>1292061640</v>
      </c>
      <c r="E20" s="55">
        <f t="shared" si="1"/>
        <v>1292061640</v>
      </c>
      <c r="F20" s="55">
        <v>0</v>
      </c>
      <c r="G20" s="54">
        <v>0</v>
      </c>
      <c r="H20" s="42" t="s">
        <v>55</v>
      </c>
      <c r="I20" s="36" t="s">
        <v>369</v>
      </c>
      <c r="J20" s="40" t="s">
        <v>264</v>
      </c>
      <c r="K20" s="38">
        <v>0</v>
      </c>
      <c r="L20" s="38">
        <v>0</v>
      </c>
    </row>
    <row r="21" spans="1:12" ht="124.5" x14ac:dyDescent="0.25">
      <c r="A21" s="33">
        <v>18</v>
      </c>
      <c r="B21" s="41">
        <v>2015004410049</v>
      </c>
      <c r="C21" s="42" t="s">
        <v>265</v>
      </c>
      <c r="D21" s="57">
        <v>6477548303</v>
      </c>
      <c r="E21" s="57">
        <f t="shared" si="1"/>
        <v>6477548303</v>
      </c>
      <c r="F21" s="55">
        <v>0</v>
      </c>
      <c r="G21" s="57">
        <v>0</v>
      </c>
      <c r="H21" s="39" t="s">
        <v>266</v>
      </c>
      <c r="I21" s="36" t="s">
        <v>394</v>
      </c>
      <c r="J21" s="40" t="s">
        <v>264</v>
      </c>
      <c r="K21" s="38">
        <v>0</v>
      </c>
      <c r="L21" s="38">
        <v>0</v>
      </c>
    </row>
    <row r="22" spans="1:12" ht="112.5" x14ac:dyDescent="0.25">
      <c r="A22" s="33">
        <v>19</v>
      </c>
      <c r="B22" s="34">
        <v>2015004410081</v>
      </c>
      <c r="C22" s="35" t="s">
        <v>290</v>
      </c>
      <c r="D22" s="54">
        <v>343992374</v>
      </c>
      <c r="E22" s="54">
        <f t="shared" si="1"/>
        <v>343992374</v>
      </c>
      <c r="F22" s="55">
        <v>0</v>
      </c>
      <c r="G22" s="54">
        <v>0</v>
      </c>
      <c r="H22" s="35" t="s">
        <v>142</v>
      </c>
      <c r="I22" s="36" t="s">
        <v>370</v>
      </c>
      <c r="J22" s="40" t="s">
        <v>264</v>
      </c>
      <c r="K22" s="38">
        <v>0</v>
      </c>
      <c r="L22" s="38">
        <v>0</v>
      </c>
    </row>
    <row r="23" spans="1:12" ht="90" x14ac:dyDescent="0.25">
      <c r="A23" s="33">
        <v>20</v>
      </c>
      <c r="B23" s="34">
        <v>2015004410102</v>
      </c>
      <c r="C23" s="35" t="s">
        <v>284</v>
      </c>
      <c r="D23" s="54">
        <v>420000000</v>
      </c>
      <c r="E23" s="54">
        <v>0</v>
      </c>
      <c r="F23" s="54">
        <f>+D23</f>
        <v>420000000</v>
      </c>
      <c r="G23" s="54">
        <v>0</v>
      </c>
      <c r="H23" s="35" t="s">
        <v>285</v>
      </c>
      <c r="I23" s="36" t="s">
        <v>368</v>
      </c>
      <c r="J23" s="40" t="s">
        <v>264</v>
      </c>
      <c r="K23" s="38">
        <v>0</v>
      </c>
      <c r="L23" s="38">
        <v>0</v>
      </c>
    </row>
    <row r="24" spans="1:12" ht="123.75" x14ac:dyDescent="0.25">
      <c r="A24" s="33">
        <v>21</v>
      </c>
      <c r="B24" s="46">
        <v>2015004410072</v>
      </c>
      <c r="C24" s="47" t="s">
        <v>400</v>
      </c>
      <c r="D24" s="58">
        <v>415000000</v>
      </c>
      <c r="E24" s="58">
        <v>400000000</v>
      </c>
      <c r="F24" s="58">
        <v>15000000</v>
      </c>
      <c r="G24" s="58">
        <v>0</v>
      </c>
      <c r="H24" s="47" t="s">
        <v>50</v>
      </c>
      <c r="I24" s="48" t="s">
        <v>396</v>
      </c>
      <c r="J24" s="49" t="s">
        <v>264</v>
      </c>
      <c r="K24" s="50">
        <v>0</v>
      </c>
      <c r="L24" s="50">
        <v>0</v>
      </c>
    </row>
    <row r="25" spans="1:12" ht="78.75" x14ac:dyDescent="0.25">
      <c r="A25" s="33">
        <v>22</v>
      </c>
      <c r="B25" s="34">
        <v>2014004410062</v>
      </c>
      <c r="C25" s="35" t="s">
        <v>292</v>
      </c>
      <c r="D25" s="54">
        <v>768000000</v>
      </c>
      <c r="E25" s="54">
        <v>300000000</v>
      </c>
      <c r="F25" s="54">
        <f>+D25-E25</f>
        <v>468000000</v>
      </c>
      <c r="G25" s="57">
        <v>0</v>
      </c>
      <c r="H25" s="35" t="s">
        <v>219</v>
      </c>
      <c r="I25" s="36" t="s">
        <v>392</v>
      </c>
      <c r="J25" s="40" t="s">
        <v>264</v>
      </c>
      <c r="K25" s="44">
        <v>0</v>
      </c>
      <c r="L25" s="44">
        <v>0</v>
      </c>
    </row>
    <row r="26" spans="1:12" ht="101.25" x14ac:dyDescent="0.25">
      <c r="A26" s="33">
        <v>23</v>
      </c>
      <c r="B26" s="34">
        <v>2014004410063</v>
      </c>
      <c r="C26" s="35" t="s">
        <v>293</v>
      </c>
      <c r="D26" s="54">
        <v>598388933</v>
      </c>
      <c r="E26" s="54">
        <v>499118613</v>
      </c>
      <c r="F26" s="54"/>
      <c r="G26" s="54">
        <f>+D26-E26</f>
        <v>99270320</v>
      </c>
      <c r="H26" s="35" t="s">
        <v>219</v>
      </c>
      <c r="I26" s="36" t="s">
        <v>393</v>
      </c>
      <c r="J26" s="40" t="s">
        <v>399</v>
      </c>
      <c r="K26" s="44">
        <v>0</v>
      </c>
      <c r="L26" s="44">
        <v>0</v>
      </c>
    </row>
    <row r="27" spans="1:12" ht="102" x14ac:dyDescent="0.25">
      <c r="A27" s="33">
        <v>24</v>
      </c>
      <c r="B27" s="41">
        <v>2015004410051</v>
      </c>
      <c r="C27" s="42" t="s">
        <v>294</v>
      </c>
      <c r="D27" s="57">
        <v>1939787495</v>
      </c>
      <c r="E27" s="57">
        <v>1707012996</v>
      </c>
      <c r="F27" s="55">
        <v>0</v>
      </c>
      <c r="G27" s="57">
        <f>+D27-E27</f>
        <v>232774499</v>
      </c>
      <c r="H27" s="35" t="s">
        <v>401</v>
      </c>
      <c r="I27" s="36" t="s">
        <v>398</v>
      </c>
      <c r="J27" s="40" t="s">
        <v>264</v>
      </c>
      <c r="K27" s="38">
        <v>0</v>
      </c>
      <c r="L27" s="38">
        <v>0</v>
      </c>
    </row>
    <row r="28" spans="1:12" ht="123.75" x14ac:dyDescent="0.25">
      <c r="A28" s="33">
        <v>25</v>
      </c>
      <c r="B28" s="34">
        <v>2015004410094</v>
      </c>
      <c r="C28" s="35" t="s">
        <v>287</v>
      </c>
      <c r="D28" s="54">
        <v>314732368</v>
      </c>
      <c r="E28" s="54">
        <f>+D28</f>
        <v>314732368</v>
      </c>
      <c r="F28" s="55">
        <v>0</v>
      </c>
      <c r="G28" s="54">
        <v>0</v>
      </c>
      <c r="H28" s="35" t="s">
        <v>376</v>
      </c>
      <c r="I28" s="36" t="s">
        <v>370</v>
      </c>
      <c r="J28" s="40" t="s">
        <v>264</v>
      </c>
      <c r="K28" s="38">
        <v>0</v>
      </c>
      <c r="L28" s="38">
        <v>0</v>
      </c>
    </row>
    <row r="29" spans="1:12" ht="68.25" x14ac:dyDescent="0.25">
      <c r="A29" s="33">
        <v>26</v>
      </c>
      <c r="B29" s="51">
        <v>2015004410065</v>
      </c>
      <c r="C29" s="52" t="s">
        <v>157</v>
      </c>
      <c r="D29" s="59">
        <v>580899825</v>
      </c>
      <c r="E29" s="59">
        <f>+D29</f>
        <v>580899825</v>
      </c>
      <c r="F29" s="60">
        <v>0</v>
      </c>
      <c r="G29" s="58">
        <v>0</v>
      </c>
      <c r="H29" s="52" t="s">
        <v>220</v>
      </c>
      <c r="I29" s="53" t="s">
        <v>395</v>
      </c>
      <c r="J29" s="43" t="s">
        <v>264</v>
      </c>
      <c r="K29" s="50">
        <v>0</v>
      </c>
      <c r="L29" s="50">
        <v>0</v>
      </c>
    </row>
    <row r="30" spans="1:12" ht="90" x14ac:dyDescent="0.25">
      <c r="A30" s="33">
        <v>27</v>
      </c>
      <c r="B30" s="34">
        <v>2015004410084</v>
      </c>
      <c r="C30" s="35" t="s">
        <v>288</v>
      </c>
      <c r="D30" s="54">
        <v>606161231</v>
      </c>
      <c r="E30" s="54">
        <f>60712741+160448490</f>
        <v>221161231</v>
      </c>
      <c r="F30" s="54">
        <f>+D30-E30</f>
        <v>385000000</v>
      </c>
      <c r="G30" s="54">
        <v>0</v>
      </c>
      <c r="H30" s="35" t="s">
        <v>136</v>
      </c>
      <c r="I30" s="36" t="s">
        <v>370</v>
      </c>
      <c r="J30" s="40" t="s">
        <v>299</v>
      </c>
      <c r="K30" s="38">
        <v>0</v>
      </c>
      <c r="L30" s="38">
        <v>0</v>
      </c>
    </row>
    <row r="31" spans="1:12" ht="78.75" x14ac:dyDescent="0.25">
      <c r="A31" s="33">
        <v>28</v>
      </c>
      <c r="B31" s="34">
        <v>2015004410063</v>
      </c>
      <c r="C31" s="35" t="s">
        <v>286</v>
      </c>
      <c r="D31" s="54">
        <v>499729532</v>
      </c>
      <c r="E31" s="54">
        <f>+D31</f>
        <v>499729532</v>
      </c>
      <c r="F31" s="55">
        <v>0</v>
      </c>
      <c r="G31" s="54">
        <v>0</v>
      </c>
      <c r="H31" s="35" t="s">
        <v>289</v>
      </c>
      <c r="I31" s="36" t="s">
        <v>368</v>
      </c>
      <c r="J31" s="43" t="s">
        <v>264</v>
      </c>
      <c r="K31" s="38">
        <v>0</v>
      </c>
      <c r="L31" s="38">
        <v>0</v>
      </c>
    </row>
    <row r="32" spans="1:12" x14ac:dyDescent="0.25">
      <c r="A32" s="31"/>
      <c r="B32" s="31"/>
      <c r="C32" s="32" t="s">
        <v>321</v>
      </c>
      <c r="D32" s="61">
        <f>SUM(D4:D31)</f>
        <v>32428809508</v>
      </c>
      <c r="E32" s="61">
        <f>SUM(E4:E31)</f>
        <v>27600986355</v>
      </c>
      <c r="F32" s="61">
        <f>SUM(F4:F31)</f>
        <v>1618000000</v>
      </c>
      <c r="G32" s="61">
        <f>SUM(G4:G31)</f>
        <v>3209823153</v>
      </c>
      <c r="H32" s="32"/>
      <c r="I32" s="31"/>
      <c r="J32" s="31"/>
      <c r="K32" s="31"/>
      <c r="L32" s="31"/>
    </row>
  </sheetData>
  <mergeCells count="1">
    <mergeCell ref="A1:L1"/>
  </mergeCells>
  <pageMargins left="0.70866141732283472" right="0.59055118110236227" top="0.74803149606299213" bottom="0.74803149606299213" header="0.31496062992125984" footer="0.31496062992125984"/>
  <pageSetup scale="90" orientation="landscape" r:id="rId1"/>
  <headerFooter>
    <oddHeader>&amp;LFECHA: 9 DE AGOSTO DE 2016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workbookViewId="0">
      <selection activeCell="E3" sqref="E3:H3"/>
    </sheetView>
  </sheetViews>
  <sheetFormatPr baseColWidth="10" defaultRowHeight="15" x14ac:dyDescent="0.25"/>
  <cols>
    <col min="1" max="1" width="5" customWidth="1"/>
    <col min="2" max="2" width="16.42578125" customWidth="1"/>
    <col min="3" max="3" width="26.42578125" customWidth="1"/>
    <col min="4" max="4" width="15.5703125" customWidth="1"/>
    <col min="5" max="5" width="13.7109375" customWidth="1"/>
    <col min="6" max="6" width="11" customWidth="1"/>
    <col min="7" max="7" width="13.5703125" customWidth="1"/>
    <col min="8" max="8" width="12.5703125" customWidth="1"/>
    <col min="9" max="9" width="10.5703125" customWidth="1"/>
    <col min="10" max="10" width="11.140625" customWidth="1"/>
    <col min="11" max="11" width="12.42578125" customWidth="1"/>
    <col min="12" max="12" width="11.85546875" customWidth="1"/>
    <col min="13" max="14" width="11.42578125" style="12"/>
  </cols>
  <sheetData>
    <row r="1" spans="1:14" ht="15.75" x14ac:dyDescent="0.25">
      <c r="A1" s="197" t="s">
        <v>298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</row>
    <row r="3" spans="1:14" ht="72.75" customHeight="1" x14ac:dyDescent="0.25">
      <c r="A3" s="23" t="s">
        <v>0</v>
      </c>
      <c r="B3" s="24" t="s">
        <v>1</v>
      </c>
      <c r="C3" s="25" t="s">
        <v>2</v>
      </c>
      <c r="D3" s="25" t="s">
        <v>3</v>
      </c>
      <c r="E3" s="30" t="s">
        <v>323</v>
      </c>
      <c r="F3" s="30" t="s">
        <v>324</v>
      </c>
      <c r="G3" s="30" t="s">
        <v>403</v>
      </c>
      <c r="H3" s="30" t="s">
        <v>325</v>
      </c>
      <c r="I3" s="25" t="s">
        <v>4</v>
      </c>
      <c r="J3" s="26" t="s">
        <v>314</v>
      </c>
      <c r="K3" s="26" t="s">
        <v>406</v>
      </c>
      <c r="L3" s="25" t="s">
        <v>5</v>
      </c>
    </row>
    <row r="4" spans="1:14" s="9" customFormat="1" ht="50.25" customHeight="1" x14ac:dyDescent="0.25">
      <c r="A4" s="66">
        <v>1</v>
      </c>
      <c r="B4" s="79">
        <v>2014004410045</v>
      </c>
      <c r="C4" s="52" t="s">
        <v>297</v>
      </c>
      <c r="D4" s="93">
        <v>885553746</v>
      </c>
      <c r="E4" s="93">
        <v>400000000</v>
      </c>
      <c r="F4" s="93"/>
      <c r="G4" s="94"/>
      <c r="H4" s="93">
        <f>+D4-E4</f>
        <v>485553746</v>
      </c>
      <c r="I4" s="52" t="s">
        <v>55</v>
      </c>
      <c r="J4" s="53" t="s">
        <v>312</v>
      </c>
      <c r="K4" s="53" t="s">
        <v>320</v>
      </c>
      <c r="L4" s="52" t="s">
        <v>317</v>
      </c>
      <c r="M4" s="12"/>
      <c r="N4" s="12"/>
    </row>
    <row r="5" spans="1:14" s="9" customFormat="1" ht="50.25" customHeight="1" x14ac:dyDescent="0.25">
      <c r="A5" s="66">
        <v>2</v>
      </c>
      <c r="B5" s="79">
        <v>2012004410001</v>
      </c>
      <c r="C5" s="52" t="s">
        <v>301</v>
      </c>
      <c r="D5" s="63">
        <v>1535566240</v>
      </c>
      <c r="E5" s="63">
        <f>+D5</f>
        <v>1535566240</v>
      </c>
      <c r="F5" s="63"/>
      <c r="G5" s="63"/>
      <c r="H5" s="63"/>
      <c r="I5" s="52" t="s">
        <v>303</v>
      </c>
      <c r="J5" s="53" t="s">
        <v>315</v>
      </c>
      <c r="K5" s="53" t="s">
        <v>316</v>
      </c>
      <c r="L5" s="52" t="s">
        <v>317</v>
      </c>
      <c r="M5" s="12"/>
      <c r="N5" s="12"/>
    </row>
    <row r="6" spans="1:14" ht="23.25" x14ac:dyDescent="0.25">
      <c r="A6" s="66">
        <v>3</v>
      </c>
      <c r="B6" s="79">
        <v>2012004410007</v>
      </c>
      <c r="C6" s="52" t="s">
        <v>302</v>
      </c>
      <c r="D6" s="63">
        <v>3196911893</v>
      </c>
      <c r="E6" s="63">
        <f>+D6</f>
        <v>3196911893</v>
      </c>
      <c r="F6" s="63"/>
      <c r="G6" s="63"/>
      <c r="H6" s="63"/>
      <c r="I6" s="52" t="s">
        <v>303</v>
      </c>
      <c r="J6" s="53" t="s">
        <v>315</v>
      </c>
      <c r="K6" s="53" t="s">
        <v>316</v>
      </c>
      <c r="L6" s="52" t="s">
        <v>317</v>
      </c>
    </row>
    <row r="7" spans="1:14" ht="45.75" x14ac:dyDescent="0.25">
      <c r="A7" s="66">
        <v>4</v>
      </c>
      <c r="B7" s="79">
        <v>2014004410043</v>
      </c>
      <c r="C7" s="52" t="s">
        <v>306</v>
      </c>
      <c r="D7" s="95">
        <v>500000000</v>
      </c>
      <c r="E7" s="95">
        <f>+D7</f>
        <v>500000000</v>
      </c>
      <c r="F7" s="95"/>
      <c r="G7" s="95"/>
      <c r="H7" s="95"/>
      <c r="I7" s="52" t="s">
        <v>303</v>
      </c>
      <c r="J7" s="53" t="s">
        <v>311</v>
      </c>
      <c r="K7" s="53" t="s">
        <v>319</v>
      </c>
      <c r="L7" s="52" t="s">
        <v>317</v>
      </c>
    </row>
    <row r="8" spans="1:14" ht="34.5" x14ac:dyDescent="0.25">
      <c r="A8" s="66">
        <v>5</v>
      </c>
      <c r="B8" s="79">
        <v>2013004410023</v>
      </c>
      <c r="C8" s="77" t="s">
        <v>305</v>
      </c>
      <c r="D8" s="93">
        <v>469851624</v>
      </c>
      <c r="E8" s="93">
        <v>400000000</v>
      </c>
      <c r="F8" s="93">
        <f>+D8-E8</f>
        <v>69851624</v>
      </c>
      <c r="G8" s="93"/>
      <c r="H8" s="93"/>
      <c r="I8" s="52" t="s">
        <v>304</v>
      </c>
      <c r="J8" s="53" t="s">
        <v>313</v>
      </c>
      <c r="K8" s="53" t="s">
        <v>318</v>
      </c>
      <c r="L8" s="52" t="s">
        <v>317</v>
      </c>
    </row>
    <row r="9" spans="1:14" ht="68.25" x14ac:dyDescent="0.25">
      <c r="A9" s="85">
        <v>6</v>
      </c>
      <c r="B9" s="88">
        <v>2015410010006</v>
      </c>
      <c r="C9" s="89" t="s">
        <v>283</v>
      </c>
      <c r="D9" s="87">
        <v>2837385734</v>
      </c>
      <c r="E9" s="87">
        <v>1276823580</v>
      </c>
      <c r="F9" s="64"/>
      <c r="G9" s="87">
        <f>+D9-E9</f>
        <v>1560562154</v>
      </c>
      <c r="H9" s="64"/>
      <c r="I9" s="42" t="s">
        <v>304</v>
      </c>
      <c r="J9" s="36" t="s">
        <v>408</v>
      </c>
      <c r="K9" s="36" t="s">
        <v>407</v>
      </c>
      <c r="L9" s="42" t="s">
        <v>409</v>
      </c>
    </row>
    <row r="10" spans="1:14" x14ac:dyDescent="0.25">
      <c r="A10" s="31"/>
      <c r="B10" s="31"/>
      <c r="C10" s="86" t="s">
        <v>321</v>
      </c>
      <c r="D10" s="90">
        <f>SUM(D4:D9)</f>
        <v>9425269237</v>
      </c>
      <c r="E10" s="90">
        <f>SUM(E4:E9)</f>
        <v>7309301713</v>
      </c>
      <c r="F10" s="65">
        <f>SUM(F4:F9)</f>
        <v>69851624</v>
      </c>
      <c r="G10" s="65">
        <f>SUM(G4:G9)</f>
        <v>1560562154</v>
      </c>
      <c r="H10" s="65">
        <f>SUM(H4:H9)</f>
        <v>485553746</v>
      </c>
      <c r="I10" s="31"/>
      <c r="J10" s="31"/>
      <c r="K10" s="31"/>
      <c r="L10" s="31"/>
    </row>
  </sheetData>
  <mergeCells count="1">
    <mergeCell ref="A1:L1"/>
  </mergeCells>
  <pageMargins left="0.70866141732283472" right="0.70866141732283472" top="0.74803149606299213" bottom="0.74803149606299213" header="0.31496062992125984" footer="0.31496062992125984"/>
  <pageSetup scale="75" orientation="landscape" r:id="rId1"/>
  <headerFooter>
    <oddHeader>&amp;LFECHA: 9 DE AGOSTO DE 2016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"/>
  <sheetViews>
    <sheetView tabSelected="1" workbookViewId="0">
      <selection activeCell="B3" sqref="B3"/>
    </sheetView>
  </sheetViews>
  <sheetFormatPr baseColWidth="10" defaultRowHeight="15" x14ac:dyDescent="0.25"/>
  <cols>
    <col min="1" max="1" width="4.85546875" customWidth="1"/>
    <col min="2" max="2" width="12" customWidth="1"/>
    <col min="3" max="3" width="36.42578125" customWidth="1"/>
    <col min="4" max="4" width="12.85546875" customWidth="1"/>
    <col min="5" max="5" width="10.7109375" customWidth="1"/>
    <col min="6" max="6" width="12.42578125" customWidth="1"/>
    <col min="7" max="7" width="11" customWidth="1"/>
    <col min="8" max="8" width="12.85546875" customWidth="1"/>
    <col min="9" max="9" width="11.140625" customWidth="1"/>
    <col min="10" max="10" width="9.5703125" customWidth="1"/>
    <col min="11" max="11" width="9.42578125" customWidth="1"/>
    <col min="12" max="12" width="8.140625" customWidth="1"/>
  </cols>
  <sheetData>
    <row r="1" spans="1:13" ht="15.75" x14ac:dyDescent="0.25">
      <c r="A1" s="197" t="s">
        <v>300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</row>
    <row r="3" spans="1:13" ht="68.25" customHeight="1" x14ac:dyDescent="0.25">
      <c r="A3" s="25" t="s">
        <v>0</v>
      </c>
      <c r="B3" s="105" t="s">
        <v>1</v>
      </c>
      <c r="C3" s="25" t="s">
        <v>2</v>
      </c>
      <c r="D3" s="25" t="s">
        <v>3</v>
      </c>
      <c r="E3" s="30" t="s">
        <v>323</v>
      </c>
      <c r="F3" s="30" t="s">
        <v>324</v>
      </c>
      <c r="G3" s="30" t="s">
        <v>403</v>
      </c>
      <c r="H3" s="30" t="s">
        <v>325</v>
      </c>
      <c r="I3" s="25" t="s">
        <v>4</v>
      </c>
      <c r="J3" s="26" t="s">
        <v>314</v>
      </c>
      <c r="K3" s="25" t="s">
        <v>5</v>
      </c>
      <c r="L3" s="25" t="s">
        <v>309</v>
      </c>
      <c r="M3" s="25" t="s">
        <v>310</v>
      </c>
    </row>
    <row r="4" spans="1:13" s="11" customFormat="1" ht="34.5" x14ac:dyDescent="0.25">
      <c r="A4" s="66">
        <v>1</v>
      </c>
      <c r="B4" s="112">
        <v>2015004410005</v>
      </c>
      <c r="C4" s="52" t="s">
        <v>146</v>
      </c>
      <c r="D4" s="113">
        <v>465000000</v>
      </c>
      <c r="E4" s="70">
        <v>0</v>
      </c>
      <c r="F4" s="113">
        <f>+D4</f>
        <v>465000000</v>
      </c>
      <c r="G4" s="70">
        <v>0</v>
      </c>
      <c r="H4" s="70"/>
      <c r="I4" s="52" t="s">
        <v>147</v>
      </c>
      <c r="J4" s="53" t="s">
        <v>410</v>
      </c>
      <c r="K4" s="49" t="s">
        <v>56</v>
      </c>
      <c r="L4" s="50">
        <v>100</v>
      </c>
      <c r="M4" s="50">
        <v>100</v>
      </c>
    </row>
    <row r="5" spans="1:13" s="11" customFormat="1" ht="34.5" x14ac:dyDescent="0.25">
      <c r="A5" s="66">
        <v>2</v>
      </c>
      <c r="B5" s="114">
        <v>2013004410009</v>
      </c>
      <c r="C5" s="52" t="s">
        <v>94</v>
      </c>
      <c r="D5" s="93">
        <v>136178852</v>
      </c>
      <c r="E5" s="68">
        <v>0</v>
      </c>
      <c r="F5" s="93">
        <f>+D5-H5</f>
        <v>133178852</v>
      </c>
      <c r="G5" s="68">
        <v>0</v>
      </c>
      <c r="H5" s="93">
        <v>3000000</v>
      </c>
      <c r="I5" s="62" t="s">
        <v>159</v>
      </c>
      <c r="J5" s="53" t="s">
        <v>411</v>
      </c>
      <c r="K5" s="49" t="s">
        <v>56</v>
      </c>
      <c r="L5" s="50">
        <v>100</v>
      </c>
      <c r="M5" s="50">
        <v>98</v>
      </c>
    </row>
    <row r="6" spans="1:13" s="11" customFormat="1" x14ac:dyDescent="0.25">
      <c r="A6" s="66"/>
      <c r="B6" s="66"/>
      <c r="C6" s="115" t="s">
        <v>321</v>
      </c>
      <c r="D6" s="116">
        <f>SUM(D4:D5)</f>
        <v>601178852</v>
      </c>
      <c r="E6" s="115"/>
      <c r="F6" s="116">
        <f>SUM(F4:F5)</f>
        <v>598178852</v>
      </c>
      <c r="G6" s="115"/>
      <c r="H6" s="116">
        <f>SUM(H4:H5)</f>
        <v>3000000</v>
      </c>
      <c r="I6" s="115"/>
      <c r="J6" s="66"/>
      <c r="K6" s="66"/>
      <c r="L6" s="66"/>
      <c r="M6" s="66"/>
    </row>
  </sheetData>
  <mergeCells count="1">
    <mergeCell ref="A1:M1"/>
  </mergeCells>
  <pageMargins left="0.70866141732283472" right="0.70866141732283472" top="0.74803149606299213" bottom="0.74803149606299213" header="0.31496062992125984" footer="0.31496062992125984"/>
  <pageSetup scale="75" orientation="landscape" r:id="rId1"/>
  <headerFooter>
    <oddHeader xml:space="preserve">&amp;LFECHA: 9 DE AGOSTO DE 2016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TERMINADO</vt:lpstr>
      <vt:lpstr>CERRADOS</vt:lpstr>
      <vt:lpstr>EN PROCESO CONTRATACION</vt:lpstr>
      <vt:lpstr>CONTRATADO EN EJECUC</vt:lpstr>
      <vt:lpstr>CONTRATADO SIN ACTA INICIO</vt:lpstr>
      <vt:lpstr>SIN CONTRATAR</vt:lpstr>
      <vt:lpstr>DESAPROBADO</vt:lpstr>
      <vt:lpstr>PARA CIERRE</vt:lpstr>
      <vt:lpstr>CERRADOS!Títulos_a_imprimir</vt:lpstr>
      <vt:lpstr>'CONTRATADO EN EJECUC'!Títulos_a_imprimir</vt:lpstr>
      <vt:lpstr>'SIN CONTRATAR'!Títulos_a_imprimir</vt:lpstr>
      <vt:lpstr>TERMINADO!Títulos_a_imprimir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Ines Elvira Duran Hernandez</dc:creator>
  <cp:lastModifiedBy>Asesor Regalias</cp:lastModifiedBy>
  <cp:lastPrinted>2016-08-23T15:28:46Z</cp:lastPrinted>
  <dcterms:created xsi:type="dcterms:W3CDTF">2016-07-25T21:01:30Z</dcterms:created>
  <dcterms:modified xsi:type="dcterms:W3CDTF">2016-09-23T16:43:55Z</dcterms:modified>
</cp:coreProperties>
</file>