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65" windowWidth="19440" windowHeight="9915"/>
  </bookViews>
  <sheets>
    <sheet name="CÁLCULO CAPACIDAD INSTALADA" sheetId="1" r:id="rId1"/>
  </sheets>
  <calcPr calcId="144525"/>
</workbook>
</file>

<file path=xl/calcChain.xml><?xml version="1.0" encoding="utf-8"?>
<calcChain xmlns="http://schemas.openxmlformats.org/spreadsheetml/2006/main">
  <c r="L16" i="1" l="1"/>
  <c r="Q16" i="1" s="1"/>
  <c r="J16" i="1"/>
  <c r="M16" i="1" s="1"/>
  <c r="E16" i="1"/>
  <c r="F16" i="1" s="1"/>
  <c r="L15" i="1"/>
  <c r="Q15" i="1" s="1"/>
  <c r="J15" i="1"/>
  <c r="M15" i="1" s="1"/>
  <c r="E15" i="1"/>
  <c r="F15" i="1" s="1"/>
  <c r="L14" i="1"/>
  <c r="Q14" i="1" s="1"/>
  <c r="J14" i="1"/>
  <c r="M14" i="1" s="1"/>
  <c r="E14" i="1"/>
  <c r="F14" i="1" s="1"/>
  <c r="L13" i="1"/>
  <c r="Q13" i="1" s="1"/>
  <c r="J13" i="1"/>
  <c r="M13" i="1" s="1"/>
  <c r="E13" i="1"/>
  <c r="F13" i="1" s="1"/>
  <c r="L12" i="1"/>
  <c r="Q12" i="1" s="1"/>
  <c r="J12" i="1"/>
  <c r="M12" i="1" s="1"/>
  <c r="E12" i="1"/>
  <c r="F12" i="1" s="1"/>
  <c r="L11" i="1"/>
  <c r="Q11" i="1" s="1"/>
  <c r="J11" i="1"/>
  <c r="M11" i="1" s="1"/>
  <c r="E11" i="1"/>
  <c r="F11" i="1" s="1"/>
  <c r="L10" i="1"/>
  <c r="Q10" i="1" s="1"/>
  <c r="J10" i="1"/>
  <c r="M10" i="1" s="1"/>
  <c r="E10" i="1"/>
  <c r="F10" i="1" s="1"/>
  <c r="L9" i="1"/>
  <c r="Q9" i="1" s="1"/>
  <c r="J9" i="1"/>
  <c r="M9" i="1" s="1"/>
  <c r="E9" i="1"/>
  <c r="F9" i="1" s="1"/>
  <c r="L8" i="1"/>
  <c r="Q8" i="1" s="1"/>
  <c r="J8" i="1"/>
  <c r="M8" i="1" s="1"/>
  <c r="E8" i="1"/>
  <c r="F8" i="1" s="1"/>
  <c r="L7" i="1"/>
  <c r="Q7" i="1" s="1"/>
  <c r="J7" i="1"/>
  <c r="M7" i="1" s="1"/>
  <c r="E7" i="1"/>
  <c r="F7" i="1" s="1"/>
  <c r="L6" i="1"/>
  <c r="Q6" i="1" s="1"/>
  <c r="J6" i="1"/>
  <c r="M6" i="1" s="1"/>
  <c r="E6" i="1"/>
  <c r="F6" i="1" s="1"/>
  <c r="N6" i="1" l="1"/>
  <c r="N7" i="1"/>
  <c r="N8" i="1"/>
  <c r="N9" i="1"/>
  <c r="N10" i="1"/>
  <c r="N11" i="1"/>
  <c r="N12" i="1"/>
  <c r="N13" i="1"/>
  <c r="N14" i="1"/>
  <c r="N15" i="1"/>
  <c r="N16" i="1"/>
  <c r="K6" i="1"/>
  <c r="K7" i="1"/>
  <c r="K8" i="1"/>
  <c r="K9" i="1"/>
  <c r="K10" i="1"/>
  <c r="K11" i="1"/>
  <c r="K12" i="1"/>
  <c r="K13" i="1"/>
  <c r="K14" i="1"/>
  <c r="K15" i="1"/>
  <c r="K16" i="1"/>
  <c r="R15" i="1" l="1"/>
  <c r="P15" i="1"/>
  <c r="R13" i="1"/>
  <c r="P13" i="1"/>
  <c r="R11" i="1"/>
  <c r="P11" i="1"/>
  <c r="R9" i="1"/>
  <c r="P9" i="1"/>
  <c r="R7" i="1"/>
  <c r="P7" i="1"/>
  <c r="R16" i="1"/>
  <c r="P16" i="1"/>
  <c r="R14" i="1"/>
  <c r="P14" i="1"/>
  <c r="R12" i="1"/>
  <c r="P12" i="1"/>
  <c r="R10" i="1"/>
  <c r="P10" i="1"/>
  <c r="R8" i="1"/>
  <c r="P8" i="1"/>
  <c r="R6" i="1"/>
  <c r="P6" i="1"/>
</calcChain>
</file>

<file path=xl/comments1.xml><?xml version="1.0" encoding="utf-8"?>
<comments xmlns="http://schemas.openxmlformats.org/spreadsheetml/2006/main">
  <authors>
    <author>Autor</author>
  </authors>
  <commentList>
    <comment ref="L4" authorId="0">
      <text>
        <r>
          <rPr>
            <sz val="9"/>
            <color indexed="81"/>
            <rFont val="Tahoma"/>
            <family val="2"/>
          </rPr>
          <t xml:space="preserve">Oferta disponible mes
</t>
        </r>
      </text>
    </comment>
    <comment ref="E5" authorId="0">
      <text>
        <r>
          <rPr>
            <b/>
            <sz val="9"/>
            <color indexed="81"/>
            <rFont val="Tahoma"/>
            <family val="2"/>
          </rPr>
          <t xml:space="preserve">Horas mes disponibles por productividad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5" authorId="0">
      <text>
        <r>
          <rPr>
            <sz val="9"/>
            <color indexed="81"/>
            <rFont val="Tahoma"/>
            <family val="2"/>
          </rPr>
          <t xml:space="preserve">Productividad por oferta por unidad
</t>
        </r>
      </text>
    </comment>
    <comment ref="J5" authorId="0">
      <text>
        <r>
          <rPr>
            <b/>
            <sz val="9"/>
            <color indexed="81"/>
            <rFont val="Tahoma"/>
            <family val="2"/>
          </rPr>
          <t>Multiplicar Horas asignadas mes por profesional x No. profesionales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5" authorId="0">
      <text>
        <r>
          <rPr>
            <b/>
            <sz val="9"/>
            <color indexed="81"/>
            <rFont val="Tahoma"/>
            <family val="2"/>
          </rPr>
          <t>Horas disponibles mes por productividad hora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5" authorId="0">
      <text>
        <r>
          <rPr>
            <sz val="9"/>
            <color indexed="81"/>
            <rFont val="Tahoma"/>
            <family val="2"/>
          </rPr>
          <t xml:space="preserve">Oferta disponible mes
</t>
        </r>
      </text>
    </comment>
    <comment ref="M5" authorId="0">
      <text>
        <r>
          <rPr>
            <sz val="9"/>
            <color indexed="81"/>
            <rFont val="Tahoma"/>
            <family val="2"/>
          </rPr>
          <t xml:space="preserve">Horas mes disponibles de recurso fisico menos Total horas disponibles mes de talento humano
</t>
        </r>
      </text>
    </comment>
    <comment ref="O5" authorId="0">
      <text>
        <r>
          <rPr>
            <b/>
            <sz val="9"/>
            <color indexed="81"/>
            <rFont val="Tahoma"/>
            <family val="2"/>
          </rPr>
          <t>sumar las consultas atendidas por mes y se promedia el año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5" authorId="0">
      <text>
        <r>
          <rPr>
            <sz val="9"/>
            <color indexed="81"/>
            <rFont val="Tahoma"/>
            <family val="2"/>
          </rPr>
          <t xml:space="preserve">Consultas a atender mes con el recurso humano oferta disponible mes menos consultas reales atendidas promedio mes
</t>
        </r>
      </text>
    </comment>
    <comment ref="Q5" authorId="0">
      <text>
        <r>
          <rPr>
            <b/>
            <sz val="9"/>
            <color indexed="81"/>
            <rFont val="Tahoma"/>
            <family val="2"/>
          </rPr>
          <t xml:space="preserve">consultas reales atendidas promedio mes demanda de atención x 100/ consultas disponibles mes de recurso fisico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R5" authorId="0">
      <text>
        <r>
          <rPr>
            <b/>
            <sz val="9"/>
            <color indexed="81"/>
            <rFont val="Tahoma"/>
            <family val="2"/>
          </rPr>
          <t>Consultas reales atendidas mes demanda de atención x 100/ oferta disponible mes de talento humano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<sst xmlns="http://schemas.openxmlformats.org/spreadsheetml/2006/main" count="33" uniqueCount="33">
  <si>
    <t>DESCRIPCION SERVICIO</t>
  </si>
  <si>
    <t>RECURSO FISICO</t>
  </si>
  <si>
    <t>RECURSO HUMANO</t>
  </si>
  <si>
    <t>No CONSULTORIOS</t>
  </si>
  <si>
    <t>HORAS MES DISPONIBLES</t>
  </si>
  <si>
    <t>No PROFESIONALES</t>
  </si>
  <si>
    <t>TOTAL HORAS DISPONIBLES MES</t>
  </si>
  <si>
    <t>HORAS SUB UTILIZADAS MES DE RECURSO HUMANO</t>
  </si>
  <si>
    <t>HORAS SUB UTILIZADAS MES DE RECURSO FÍSICO . CAPACIDAD DE OFERTA</t>
  </si>
  <si>
    <t>PORCENTAJE DE OCUPACION RECURSO FISICO</t>
  </si>
  <si>
    <t>PORCENTAJE DE OCUPACION TELENTO HUMANO</t>
  </si>
  <si>
    <t>HORAS ASIGNADAS MES POR PROFESIONAL</t>
  </si>
  <si>
    <t>CONSULTAS REALES ATENDIDAS PROMEDIO MES. DEMANDA DE ATENCION</t>
  </si>
  <si>
    <t>OFERTA DISPONIBLE AÑO</t>
  </si>
  <si>
    <t>PRODUCTIVIDAD "OFERTA POR HORA POR UNIDAD"</t>
  </si>
  <si>
    <t>PRODUCTIVIDAD POR HORA POR PROFESIONAL</t>
  </si>
  <si>
    <t>OFERTA DISPONIBLE MES</t>
  </si>
  <si>
    <t>ANALISIS DE OFERTA Y DEMANDA</t>
  </si>
  <si>
    <t>COMPARATIVO ENTRE OFERTA Y DEMANDA</t>
  </si>
  <si>
    <t>OFERTA CONSULTA DISPONIBLE MES</t>
  </si>
  <si>
    <t>OFERTA CONSULTA DISPONIBLE MES CON EL RECURSO FÍSICO ACTUAL. CAPACIDAD DE OFERTA</t>
  </si>
  <si>
    <t>OFERTA DISPONIBLE MES  CON EL RECURSO HUMANO ACTUAL. OFERTA DISPONIBLE MES</t>
  </si>
  <si>
    <t xml:space="preserve">Endocrinología </t>
  </si>
  <si>
    <t>Cirugia General</t>
  </si>
  <si>
    <t>Endocrinología pediatrica</t>
  </si>
  <si>
    <t>Gastroenterologia pediatrica</t>
  </si>
  <si>
    <t>Ginecobstetricia</t>
  </si>
  <si>
    <t>Medicina Fisica y Rehabilitacion</t>
  </si>
  <si>
    <t>Medicina Interna</t>
  </si>
  <si>
    <t>Nutricion y Dietetica</t>
  </si>
  <si>
    <t>Psicologia</t>
  </si>
  <si>
    <t>Ultrasonido</t>
  </si>
  <si>
    <t>Electrodiagnostico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</si>
</sst>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/>
  </cellStyleXfs>
  <cellXfs count="79">
    <xf numFmtId="0" fontId="0" fillId="0" borderId="0" xfId="0"/>
    <xf numFmtId="0" fontId="0" fillId="0" borderId="0" xfId="0" applyAlignment="1">
      <alignment wrapText="1"/>
    </xf>
    <xf numFmtId="0" fontId="3" fillId="0" borderId="2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" fillId="6" borderId="16" xfId="0" applyFont="1" applyFill="1" applyBorder="1" applyAlignment="1">
      <alignment vertical="center" wrapText="1"/>
    </xf>
    <xf numFmtId="0" fontId="1" fillId="6" borderId="17" xfId="0" applyFont="1" applyFill="1" applyBorder="1" applyAlignment="1">
      <alignment horizontal="center" vertical="center" wrapText="1"/>
    </xf>
    <xf numFmtId="0" fontId="1" fillId="6" borderId="18" xfId="0" applyFont="1" applyFill="1" applyBorder="1" applyAlignment="1">
      <alignment horizontal="center" vertical="center" wrapText="1"/>
    </xf>
    <xf numFmtId="0" fontId="1" fillId="7" borderId="19" xfId="0" applyFont="1" applyFill="1" applyBorder="1" applyAlignment="1">
      <alignment horizontal="center" vertical="center" wrapText="1"/>
    </xf>
    <xf numFmtId="0" fontId="1" fillId="7" borderId="20" xfId="0" applyFont="1" applyFill="1" applyBorder="1" applyAlignment="1">
      <alignment horizontal="center" vertical="center" wrapText="1"/>
    </xf>
    <xf numFmtId="0" fontId="1" fillId="7" borderId="21" xfId="0" applyFont="1" applyFill="1" applyBorder="1" applyAlignment="1">
      <alignment horizontal="center" vertical="center" wrapText="1"/>
    </xf>
    <xf numFmtId="0" fontId="1" fillId="7" borderId="22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vertical="center" wrapText="1"/>
    </xf>
    <xf numFmtId="0" fontId="2" fillId="2" borderId="21" xfId="0" applyFont="1" applyFill="1" applyBorder="1" applyAlignment="1">
      <alignment vertical="center" wrapText="1"/>
    </xf>
    <xf numFmtId="0" fontId="2" fillId="2" borderId="22" xfId="0" applyFont="1" applyFill="1" applyBorder="1" applyAlignment="1">
      <alignment vertical="center" wrapText="1"/>
    </xf>
    <xf numFmtId="0" fontId="2" fillId="4" borderId="19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 readingOrder="1"/>
    </xf>
    <xf numFmtId="0" fontId="7" fillId="0" borderId="26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3" borderId="24" xfId="0" applyFont="1" applyFill="1" applyBorder="1" applyAlignment="1">
      <alignment horizontal="center" vertical="center"/>
    </xf>
    <xf numFmtId="0" fontId="6" fillId="3" borderId="25" xfId="0" applyFont="1" applyFill="1" applyBorder="1" applyAlignment="1">
      <alignment horizontal="center" vertical="center"/>
    </xf>
    <xf numFmtId="0" fontId="6" fillId="3" borderId="23" xfId="0" applyFont="1" applyFill="1" applyBorder="1" applyAlignment="1">
      <alignment horizontal="center" vertical="center"/>
    </xf>
    <xf numFmtId="0" fontId="7" fillId="3" borderId="24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1" fontId="7" fillId="0" borderId="23" xfId="0" applyNumberFormat="1" applyFont="1" applyBorder="1" applyAlignment="1">
      <alignment horizontal="center" vertical="center"/>
    </xf>
    <xf numFmtId="1" fontId="7" fillId="0" borderId="25" xfId="0" applyNumberFormat="1" applyFont="1" applyBorder="1" applyAlignment="1">
      <alignment horizontal="center" vertical="center"/>
    </xf>
    <xf numFmtId="0" fontId="8" fillId="0" borderId="9" xfId="0" applyFont="1" applyFill="1" applyBorder="1" applyAlignment="1" applyProtection="1">
      <alignment horizontal="left"/>
      <protection locked="0"/>
    </xf>
    <xf numFmtId="0" fontId="6" fillId="0" borderId="27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 readingOrder="1"/>
    </xf>
    <xf numFmtId="0" fontId="7" fillId="0" borderId="9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28" xfId="0" applyFont="1" applyFill="1" applyBorder="1" applyAlignment="1">
      <alignment horizontal="center" vertical="center"/>
    </xf>
    <xf numFmtId="0" fontId="6" fillId="3" borderId="27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1" fontId="7" fillId="0" borderId="27" xfId="0" applyNumberFormat="1" applyFont="1" applyBorder="1" applyAlignment="1">
      <alignment horizontal="center" vertical="center"/>
    </xf>
    <xf numFmtId="1" fontId="7" fillId="0" borderId="28" xfId="0" applyNumberFormat="1" applyFont="1" applyBorder="1" applyAlignment="1">
      <alignment horizontal="center" vertical="center"/>
    </xf>
    <xf numFmtId="0" fontId="8" fillId="0" borderId="9" xfId="0" applyFont="1" applyFill="1" applyBorder="1" applyAlignment="1" applyProtection="1">
      <alignment horizontal="left" wrapText="1"/>
      <protection locked="0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8" fillId="0" borderId="27" xfId="1" applyFont="1" applyFill="1" applyBorder="1" applyAlignment="1" applyProtection="1">
      <alignment horizontal="center" vertical="center"/>
      <protection locked="0"/>
    </xf>
    <xf numFmtId="0" fontId="8" fillId="0" borderId="1" xfId="1" applyFont="1" applyFill="1" applyBorder="1" applyAlignment="1" applyProtection="1">
      <alignment horizontal="center" vertical="center"/>
      <protection locked="0"/>
    </xf>
    <xf numFmtId="0" fontId="8" fillId="0" borderId="9" xfId="1" applyFont="1" applyFill="1" applyBorder="1" applyAlignment="1" applyProtection="1">
      <alignment horizontal="center" vertical="center"/>
      <protection locked="0"/>
    </xf>
    <xf numFmtId="0" fontId="8" fillId="0" borderId="9" xfId="1" applyFont="1" applyFill="1" applyBorder="1" applyAlignment="1" applyProtection="1">
      <alignment horizontal="left" vertical="center" wrapText="1"/>
      <protection locked="0"/>
    </xf>
    <xf numFmtId="0" fontId="8" fillId="0" borderId="27" xfId="0" applyFont="1" applyFill="1" applyBorder="1" applyAlignment="1" applyProtection="1">
      <alignment horizontal="center" vertical="center"/>
      <protection locked="0"/>
    </xf>
    <xf numFmtId="0" fontId="8" fillId="0" borderId="9" xfId="0" applyFont="1" applyFill="1" applyBorder="1" applyAlignment="1" applyProtection="1">
      <alignment horizontal="center" vertical="center"/>
      <protection locked="0"/>
    </xf>
    <xf numFmtId="0" fontId="8" fillId="0" borderId="29" xfId="1" applyFont="1" applyFill="1" applyBorder="1" applyAlignment="1" applyProtection="1">
      <alignment horizontal="left" vertical="center" wrapText="1"/>
      <protection locked="0"/>
    </xf>
    <xf numFmtId="0" fontId="8" fillId="0" borderId="16" xfId="0" applyFont="1" applyBorder="1" applyAlignment="1" applyProtection="1">
      <alignment horizontal="center" vertical="center"/>
      <protection locked="0"/>
    </xf>
    <xf numFmtId="0" fontId="8" fillId="0" borderId="17" xfId="0" applyFont="1" applyBorder="1" applyAlignment="1" applyProtection="1">
      <alignment horizontal="center" vertical="center"/>
      <protection locked="0"/>
    </xf>
    <xf numFmtId="0" fontId="7" fillId="0" borderId="17" xfId="0" applyFont="1" applyBorder="1" applyAlignment="1">
      <alignment horizontal="center"/>
    </xf>
    <xf numFmtId="0" fontId="6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 readingOrder="1"/>
    </xf>
    <xf numFmtId="0" fontId="8" fillId="0" borderId="29" xfId="0" applyFont="1" applyFill="1" applyBorder="1" applyAlignment="1" applyProtection="1">
      <alignment horizontal="center" vertical="center"/>
      <protection locked="0"/>
    </xf>
    <xf numFmtId="0" fontId="6" fillId="0" borderId="16" xfId="0" applyFont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0" fontId="6" fillId="3" borderId="30" xfId="0" applyFont="1" applyFill="1" applyBorder="1" applyAlignment="1">
      <alignment horizontal="center" vertical="center"/>
    </xf>
    <xf numFmtId="1" fontId="7" fillId="0" borderId="16" xfId="0" applyNumberFormat="1" applyFont="1" applyBorder="1" applyAlignment="1">
      <alignment horizontal="center" vertical="center"/>
    </xf>
    <xf numFmtId="1" fontId="7" fillId="0" borderId="18" xfId="0" applyNumberFormat="1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</cellXfs>
  <cellStyles count="2">
    <cellStyle name="Normal" xfId="0" builtinId="0"/>
    <cellStyle name="Normal_Hoja1" xfId="1"/>
  </cellStyles>
  <dxfs count="0"/>
  <tableStyles count="0" defaultTableStyle="TableStyleMedium2" defaultPivotStyle="PivotStyleLight16"/>
  <colors>
    <mruColors>
      <color rgb="FF006600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16"/>
  <sheetViews>
    <sheetView tabSelected="1" zoomScale="80" zoomScaleNormal="80" workbookViewId="0">
      <pane xSplit="11" ySplit="1" topLeftCell="L2" activePane="bottomRight" state="frozen"/>
      <selection pane="topRight" activeCell="F1" sqref="F1"/>
      <selection pane="bottomLeft" activeCell="A4" sqref="A4"/>
      <selection pane="bottomRight" activeCell="I13" sqref="I13:I16"/>
    </sheetView>
  </sheetViews>
  <sheetFormatPr baseColWidth="10" defaultRowHeight="15" x14ac:dyDescent="0.25"/>
  <cols>
    <col min="1" max="1" width="33" customWidth="1"/>
    <col min="2" max="2" width="18.7109375" customWidth="1"/>
    <col min="3" max="3" width="12.28515625" customWidth="1"/>
    <col min="4" max="4" width="15.140625" customWidth="1"/>
    <col min="5" max="5" width="13.42578125" customWidth="1"/>
    <col min="6" max="6" width="13.140625" customWidth="1"/>
    <col min="7" max="7" width="13.7109375" customWidth="1"/>
    <col min="8" max="8" width="12.28515625" customWidth="1"/>
    <col min="9" max="11" width="13.42578125" customWidth="1"/>
    <col min="12" max="12" width="16.42578125" customWidth="1"/>
    <col min="13" max="13" width="12.28515625" customWidth="1"/>
    <col min="14" max="14" width="16" customWidth="1"/>
    <col min="15" max="15" width="13.5703125" customWidth="1"/>
    <col min="16" max="16" width="13.140625" customWidth="1"/>
    <col min="17" max="17" width="14.85546875" customWidth="1"/>
    <col min="18" max="18" width="15.140625" customWidth="1"/>
  </cols>
  <sheetData>
    <row r="1" spans="1:18" x14ac:dyDescent="0.25">
      <c r="A1" s="2"/>
      <c r="B1" s="3"/>
      <c r="F1" s="1"/>
      <c r="G1" s="1"/>
    </row>
    <row r="2" spans="1:18" ht="15.75" thickBot="1" x14ac:dyDescent="0.3">
      <c r="F2" s="1"/>
      <c r="G2" s="1"/>
    </row>
    <row r="3" spans="1:18" ht="15.75" customHeight="1" thickBot="1" x14ac:dyDescent="0.3">
      <c r="A3" s="65" t="s">
        <v>0</v>
      </c>
      <c r="B3" s="67" t="s">
        <v>17</v>
      </c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9"/>
    </row>
    <row r="4" spans="1:18" ht="15.75" customHeight="1" thickBot="1" x14ac:dyDescent="0.3">
      <c r="A4" s="66"/>
      <c r="B4" s="70" t="s">
        <v>1</v>
      </c>
      <c r="C4" s="71"/>
      <c r="D4" s="71"/>
      <c r="E4" s="71"/>
      <c r="F4" s="72"/>
      <c r="G4" s="73" t="s">
        <v>2</v>
      </c>
      <c r="H4" s="74"/>
      <c r="I4" s="74"/>
      <c r="J4" s="74"/>
      <c r="K4" s="75"/>
      <c r="L4" s="76" t="s">
        <v>18</v>
      </c>
      <c r="M4" s="77"/>
      <c r="N4" s="77"/>
      <c r="O4" s="77"/>
      <c r="P4" s="77"/>
      <c r="Q4" s="77"/>
      <c r="R4" s="78"/>
    </row>
    <row r="5" spans="1:18" ht="108.75" customHeight="1" thickBot="1" x14ac:dyDescent="0.3">
      <c r="A5" s="66"/>
      <c r="B5" s="4" t="s">
        <v>14</v>
      </c>
      <c r="C5" s="5" t="s">
        <v>3</v>
      </c>
      <c r="D5" s="5" t="s">
        <v>4</v>
      </c>
      <c r="E5" s="5" t="s">
        <v>19</v>
      </c>
      <c r="F5" s="6" t="s">
        <v>13</v>
      </c>
      <c r="G5" s="7" t="s">
        <v>15</v>
      </c>
      <c r="H5" s="8" t="s">
        <v>5</v>
      </c>
      <c r="I5" s="9" t="s">
        <v>11</v>
      </c>
      <c r="J5" s="9" t="s">
        <v>6</v>
      </c>
      <c r="K5" s="10" t="s">
        <v>16</v>
      </c>
      <c r="L5" s="11" t="s">
        <v>20</v>
      </c>
      <c r="M5" s="12" t="s">
        <v>8</v>
      </c>
      <c r="N5" s="12" t="s">
        <v>21</v>
      </c>
      <c r="O5" s="12" t="s">
        <v>12</v>
      </c>
      <c r="P5" s="13" t="s">
        <v>7</v>
      </c>
      <c r="Q5" s="14" t="s">
        <v>9</v>
      </c>
      <c r="R5" s="14" t="s">
        <v>10</v>
      </c>
    </row>
    <row r="6" spans="1:18" x14ac:dyDescent="0.25">
      <c r="A6" s="15" t="s">
        <v>22</v>
      </c>
      <c r="B6" s="16">
        <v>3</v>
      </c>
      <c r="C6" s="17">
        <v>1</v>
      </c>
      <c r="D6" s="17">
        <v>100</v>
      </c>
      <c r="E6" s="17">
        <f t="shared" ref="E6:E16" si="0">D6*B6</f>
        <v>300</v>
      </c>
      <c r="F6" s="18">
        <f t="shared" ref="F6:F16" si="1">E6*12</f>
        <v>3600</v>
      </c>
      <c r="G6" s="19">
        <v>3</v>
      </c>
      <c r="H6" s="20">
        <v>1</v>
      </c>
      <c r="I6" s="17">
        <v>80</v>
      </c>
      <c r="J6" s="21">
        <f t="shared" ref="J6:J16" si="2">I6*H6</f>
        <v>80</v>
      </c>
      <c r="K6" s="22">
        <f t="shared" ref="K6:K16" si="3">J6*G6</f>
        <v>240</v>
      </c>
      <c r="L6" s="23">
        <f t="shared" ref="L6:L16" si="4">D6*3</f>
        <v>300</v>
      </c>
      <c r="M6" s="21">
        <f t="shared" ref="M6:M16" si="5">D6-J6</f>
        <v>20</v>
      </c>
      <c r="N6" s="21">
        <f t="shared" ref="N6:N16" si="6">J6*3</f>
        <v>240</v>
      </c>
      <c r="O6" s="24">
        <v>144</v>
      </c>
      <c r="P6" s="25">
        <f t="shared" ref="P6:P16" si="7">N6-O6</f>
        <v>96</v>
      </c>
      <c r="Q6" s="26">
        <f t="shared" ref="Q6:Q16" si="8">O6*100/L6</f>
        <v>48</v>
      </c>
      <c r="R6" s="27">
        <f t="shared" ref="R6:R16" si="9">O6*100/N6</f>
        <v>60</v>
      </c>
    </row>
    <row r="7" spans="1:18" x14ac:dyDescent="0.25">
      <c r="A7" s="28" t="s">
        <v>23</v>
      </c>
      <c r="B7" s="29">
        <v>2</v>
      </c>
      <c r="C7" s="30">
        <v>1</v>
      </c>
      <c r="D7" s="30">
        <v>20</v>
      </c>
      <c r="E7" s="30">
        <f t="shared" si="0"/>
        <v>40</v>
      </c>
      <c r="F7" s="31">
        <f t="shared" si="1"/>
        <v>480</v>
      </c>
      <c r="G7" s="32">
        <v>2</v>
      </c>
      <c r="H7" s="33">
        <v>1</v>
      </c>
      <c r="I7" s="30">
        <v>20</v>
      </c>
      <c r="J7" s="34">
        <f t="shared" si="2"/>
        <v>20</v>
      </c>
      <c r="K7" s="35">
        <f t="shared" si="3"/>
        <v>40</v>
      </c>
      <c r="L7" s="36">
        <f t="shared" si="4"/>
        <v>60</v>
      </c>
      <c r="M7" s="34">
        <f t="shared" si="5"/>
        <v>0</v>
      </c>
      <c r="N7" s="34">
        <f t="shared" si="6"/>
        <v>60</v>
      </c>
      <c r="O7" s="37">
        <v>0</v>
      </c>
      <c r="P7" s="38">
        <f t="shared" si="7"/>
        <v>60</v>
      </c>
      <c r="Q7" s="39">
        <f t="shared" si="8"/>
        <v>0</v>
      </c>
      <c r="R7" s="40">
        <f t="shared" si="9"/>
        <v>0</v>
      </c>
    </row>
    <row r="8" spans="1:18" x14ac:dyDescent="0.25">
      <c r="A8" s="41" t="s">
        <v>24</v>
      </c>
      <c r="B8" s="29">
        <v>2</v>
      </c>
      <c r="C8" s="30">
        <v>1</v>
      </c>
      <c r="D8" s="30">
        <v>44</v>
      </c>
      <c r="E8" s="30">
        <f t="shared" si="0"/>
        <v>88</v>
      </c>
      <c r="F8" s="31">
        <f t="shared" si="1"/>
        <v>1056</v>
      </c>
      <c r="G8" s="42">
        <v>2</v>
      </c>
      <c r="H8" s="33">
        <v>2</v>
      </c>
      <c r="I8" s="30">
        <v>44</v>
      </c>
      <c r="J8" s="34">
        <f t="shared" si="2"/>
        <v>88</v>
      </c>
      <c r="K8" s="35">
        <f t="shared" si="3"/>
        <v>176</v>
      </c>
      <c r="L8" s="36">
        <f t="shared" si="4"/>
        <v>132</v>
      </c>
      <c r="M8" s="34">
        <f t="shared" si="5"/>
        <v>-44</v>
      </c>
      <c r="N8" s="34">
        <f t="shared" si="6"/>
        <v>264</v>
      </c>
      <c r="O8" s="37">
        <v>40</v>
      </c>
      <c r="P8" s="38">
        <f t="shared" si="7"/>
        <v>224</v>
      </c>
      <c r="Q8" s="39">
        <f t="shared" si="8"/>
        <v>30.303030303030305</v>
      </c>
      <c r="R8" s="40">
        <f t="shared" si="9"/>
        <v>15.151515151515152</v>
      </c>
    </row>
    <row r="9" spans="1:18" x14ac:dyDescent="0.25">
      <c r="A9" s="41" t="s">
        <v>25</v>
      </c>
      <c r="B9" s="29">
        <v>2</v>
      </c>
      <c r="C9" s="30">
        <v>1</v>
      </c>
      <c r="D9" s="30">
        <v>44</v>
      </c>
      <c r="E9" s="30">
        <f t="shared" si="0"/>
        <v>88</v>
      </c>
      <c r="F9" s="31">
        <f t="shared" si="1"/>
        <v>1056</v>
      </c>
      <c r="G9" s="43">
        <v>2</v>
      </c>
      <c r="H9" s="33">
        <v>1</v>
      </c>
      <c r="I9" s="30">
        <v>44</v>
      </c>
      <c r="J9" s="34">
        <f t="shared" si="2"/>
        <v>44</v>
      </c>
      <c r="K9" s="35">
        <f t="shared" si="3"/>
        <v>88</v>
      </c>
      <c r="L9" s="36">
        <f t="shared" si="4"/>
        <v>132</v>
      </c>
      <c r="M9" s="34">
        <f t="shared" si="5"/>
        <v>0</v>
      </c>
      <c r="N9" s="34">
        <f t="shared" si="6"/>
        <v>132</v>
      </c>
      <c r="O9" s="37">
        <v>88</v>
      </c>
      <c r="P9" s="38">
        <f t="shared" si="7"/>
        <v>44</v>
      </c>
      <c r="Q9" s="39">
        <f t="shared" si="8"/>
        <v>66.666666666666671</v>
      </c>
      <c r="R9" s="40">
        <f t="shared" si="9"/>
        <v>66.666666666666671</v>
      </c>
    </row>
    <row r="10" spans="1:18" x14ac:dyDescent="0.25">
      <c r="A10" s="28" t="s">
        <v>26</v>
      </c>
      <c r="B10" s="29">
        <v>3</v>
      </c>
      <c r="C10" s="30">
        <v>1</v>
      </c>
      <c r="D10" s="30">
        <v>92</v>
      </c>
      <c r="E10" s="30">
        <f t="shared" si="0"/>
        <v>276</v>
      </c>
      <c r="F10" s="31">
        <f t="shared" si="1"/>
        <v>3312</v>
      </c>
      <c r="G10" s="43">
        <v>3</v>
      </c>
      <c r="H10" s="33">
        <v>2</v>
      </c>
      <c r="I10" s="30">
        <v>92</v>
      </c>
      <c r="J10" s="34">
        <f t="shared" si="2"/>
        <v>184</v>
      </c>
      <c r="K10" s="35">
        <f t="shared" si="3"/>
        <v>552</v>
      </c>
      <c r="L10" s="36">
        <f t="shared" si="4"/>
        <v>276</v>
      </c>
      <c r="M10" s="34">
        <f t="shared" si="5"/>
        <v>-92</v>
      </c>
      <c r="N10" s="34">
        <f t="shared" si="6"/>
        <v>552</v>
      </c>
      <c r="O10" s="37">
        <v>384</v>
      </c>
      <c r="P10" s="38">
        <f t="shared" si="7"/>
        <v>168</v>
      </c>
      <c r="Q10" s="39">
        <f t="shared" si="8"/>
        <v>139.13043478260869</v>
      </c>
      <c r="R10" s="40">
        <f t="shared" si="9"/>
        <v>69.565217391304344</v>
      </c>
    </row>
    <row r="11" spans="1:18" x14ac:dyDescent="0.25">
      <c r="A11" s="41" t="s">
        <v>27</v>
      </c>
      <c r="B11" s="29">
        <v>2</v>
      </c>
      <c r="C11" s="30">
        <v>1</v>
      </c>
      <c r="D11" s="30">
        <v>100</v>
      </c>
      <c r="E11" s="30">
        <f t="shared" si="0"/>
        <v>200</v>
      </c>
      <c r="F11" s="31">
        <f t="shared" si="1"/>
        <v>2400</v>
      </c>
      <c r="G11" s="43">
        <v>2</v>
      </c>
      <c r="H11" s="33">
        <v>1</v>
      </c>
      <c r="I11" s="30">
        <v>100</v>
      </c>
      <c r="J11" s="34">
        <f t="shared" si="2"/>
        <v>100</v>
      </c>
      <c r="K11" s="35">
        <f t="shared" si="3"/>
        <v>200</v>
      </c>
      <c r="L11" s="36">
        <f t="shared" si="4"/>
        <v>300</v>
      </c>
      <c r="M11" s="34">
        <f t="shared" si="5"/>
        <v>0</v>
      </c>
      <c r="N11" s="34">
        <f t="shared" si="6"/>
        <v>300</v>
      </c>
      <c r="O11" s="37">
        <v>200</v>
      </c>
      <c r="P11" s="38">
        <f t="shared" si="7"/>
        <v>100</v>
      </c>
      <c r="Q11" s="39">
        <f t="shared" si="8"/>
        <v>66.666666666666671</v>
      </c>
      <c r="R11" s="40">
        <f t="shared" si="9"/>
        <v>66.666666666666671</v>
      </c>
    </row>
    <row r="12" spans="1:18" x14ac:dyDescent="0.25">
      <c r="A12" s="28" t="s">
        <v>28</v>
      </c>
      <c r="B12" s="29">
        <v>3</v>
      </c>
      <c r="C12" s="30">
        <v>1</v>
      </c>
      <c r="D12" s="30">
        <v>180</v>
      </c>
      <c r="E12" s="30">
        <f t="shared" si="0"/>
        <v>540</v>
      </c>
      <c r="F12" s="31">
        <f t="shared" si="1"/>
        <v>6480</v>
      </c>
      <c r="G12" s="43">
        <v>3</v>
      </c>
      <c r="H12" s="33">
        <v>3</v>
      </c>
      <c r="I12" s="30">
        <v>180</v>
      </c>
      <c r="J12" s="34">
        <f t="shared" si="2"/>
        <v>540</v>
      </c>
      <c r="K12" s="35">
        <f t="shared" si="3"/>
        <v>1620</v>
      </c>
      <c r="L12" s="36">
        <f t="shared" si="4"/>
        <v>540</v>
      </c>
      <c r="M12" s="34">
        <f t="shared" si="5"/>
        <v>-360</v>
      </c>
      <c r="N12" s="34">
        <f t="shared" si="6"/>
        <v>1620</v>
      </c>
      <c r="O12" s="37">
        <v>540</v>
      </c>
      <c r="P12" s="38">
        <f t="shared" si="7"/>
        <v>1080</v>
      </c>
      <c r="Q12" s="39">
        <f t="shared" si="8"/>
        <v>100</v>
      </c>
      <c r="R12" s="40">
        <f t="shared" si="9"/>
        <v>33.333333333333336</v>
      </c>
    </row>
    <row r="13" spans="1:18" x14ac:dyDescent="0.25">
      <c r="A13" s="28" t="s">
        <v>29</v>
      </c>
      <c r="B13" s="29">
        <v>2</v>
      </c>
      <c r="C13" s="30">
        <v>1</v>
      </c>
      <c r="D13" s="30">
        <v>12</v>
      </c>
      <c r="E13" s="30">
        <f t="shared" si="0"/>
        <v>24</v>
      </c>
      <c r="F13" s="31">
        <f t="shared" si="1"/>
        <v>288</v>
      </c>
      <c r="G13" s="43">
        <v>2</v>
      </c>
      <c r="H13" s="33">
        <v>2</v>
      </c>
      <c r="I13" s="44">
        <v>12</v>
      </c>
      <c r="J13" s="34">
        <f t="shared" si="2"/>
        <v>24</v>
      </c>
      <c r="K13" s="35">
        <f t="shared" si="3"/>
        <v>48</v>
      </c>
      <c r="L13" s="36">
        <f t="shared" si="4"/>
        <v>36</v>
      </c>
      <c r="M13" s="34">
        <f t="shared" si="5"/>
        <v>-12</v>
      </c>
      <c r="N13" s="34">
        <f t="shared" si="6"/>
        <v>72</v>
      </c>
      <c r="O13" s="44">
        <v>60</v>
      </c>
      <c r="P13" s="38">
        <f t="shared" si="7"/>
        <v>12</v>
      </c>
      <c r="Q13" s="39">
        <f t="shared" si="8"/>
        <v>166.66666666666666</v>
      </c>
      <c r="R13" s="40">
        <f t="shared" si="9"/>
        <v>83.333333333333329</v>
      </c>
    </row>
    <row r="14" spans="1:18" x14ac:dyDescent="0.25">
      <c r="A14" s="28" t="s">
        <v>30</v>
      </c>
      <c r="B14" s="45">
        <v>2</v>
      </c>
      <c r="C14" s="46">
        <v>1</v>
      </c>
      <c r="D14" s="44">
        <v>8</v>
      </c>
      <c r="E14" s="30">
        <f t="shared" si="0"/>
        <v>16</v>
      </c>
      <c r="F14" s="31">
        <f t="shared" si="1"/>
        <v>192</v>
      </c>
      <c r="G14" s="47">
        <v>2</v>
      </c>
      <c r="H14" s="33">
        <v>1</v>
      </c>
      <c r="I14" s="44">
        <v>8</v>
      </c>
      <c r="J14" s="34">
        <f t="shared" si="2"/>
        <v>8</v>
      </c>
      <c r="K14" s="35">
        <f t="shared" si="3"/>
        <v>16</v>
      </c>
      <c r="L14" s="36">
        <f t="shared" si="4"/>
        <v>24</v>
      </c>
      <c r="M14" s="34">
        <f t="shared" si="5"/>
        <v>0</v>
      </c>
      <c r="N14" s="34">
        <f t="shared" si="6"/>
        <v>24</v>
      </c>
      <c r="O14" s="44">
        <v>8</v>
      </c>
      <c r="P14" s="38">
        <f t="shared" si="7"/>
        <v>16</v>
      </c>
      <c r="Q14" s="39">
        <f t="shared" si="8"/>
        <v>33.333333333333336</v>
      </c>
      <c r="R14" s="40">
        <f t="shared" si="9"/>
        <v>33.333333333333336</v>
      </c>
    </row>
    <row r="15" spans="1:18" x14ac:dyDescent="0.25">
      <c r="A15" s="48" t="s">
        <v>31</v>
      </c>
      <c r="B15" s="49">
        <v>2</v>
      </c>
      <c r="C15" s="46">
        <v>1</v>
      </c>
      <c r="D15" s="44">
        <v>20</v>
      </c>
      <c r="E15" s="30">
        <f t="shared" si="0"/>
        <v>40</v>
      </c>
      <c r="F15" s="31">
        <f t="shared" si="1"/>
        <v>480</v>
      </c>
      <c r="G15" s="50">
        <v>2</v>
      </c>
      <c r="H15" s="33">
        <v>1</v>
      </c>
      <c r="I15" s="44">
        <v>20</v>
      </c>
      <c r="J15" s="34">
        <f t="shared" si="2"/>
        <v>20</v>
      </c>
      <c r="K15" s="35">
        <f t="shared" si="3"/>
        <v>40</v>
      </c>
      <c r="L15" s="36">
        <f t="shared" si="4"/>
        <v>60</v>
      </c>
      <c r="M15" s="34">
        <f t="shared" si="5"/>
        <v>0</v>
      </c>
      <c r="N15" s="34">
        <f t="shared" si="6"/>
        <v>60</v>
      </c>
      <c r="O15" s="44">
        <v>40</v>
      </c>
      <c r="P15" s="38">
        <f t="shared" si="7"/>
        <v>20</v>
      </c>
      <c r="Q15" s="39">
        <f t="shared" si="8"/>
        <v>66.666666666666671</v>
      </c>
      <c r="R15" s="40">
        <f t="shared" si="9"/>
        <v>66.666666666666671</v>
      </c>
    </row>
    <row r="16" spans="1:18" ht="15.75" thickBot="1" x14ac:dyDescent="0.3">
      <c r="A16" s="51" t="s">
        <v>32</v>
      </c>
      <c r="B16" s="52">
        <v>3</v>
      </c>
      <c r="C16" s="53">
        <v>1</v>
      </c>
      <c r="D16" s="54">
        <v>20</v>
      </c>
      <c r="E16" s="55">
        <f t="shared" si="0"/>
        <v>60</v>
      </c>
      <c r="F16" s="56">
        <f t="shared" si="1"/>
        <v>720</v>
      </c>
      <c r="G16" s="57">
        <v>3</v>
      </c>
      <c r="H16" s="58">
        <v>1</v>
      </c>
      <c r="I16" s="54">
        <v>20</v>
      </c>
      <c r="J16" s="59">
        <f t="shared" si="2"/>
        <v>20</v>
      </c>
      <c r="K16" s="60">
        <f t="shared" si="3"/>
        <v>60</v>
      </c>
      <c r="L16" s="61">
        <f t="shared" si="4"/>
        <v>60</v>
      </c>
      <c r="M16" s="59">
        <f t="shared" si="5"/>
        <v>0</v>
      </c>
      <c r="N16" s="59">
        <f t="shared" si="6"/>
        <v>60</v>
      </c>
      <c r="O16" s="54">
        <v>40</v>
      </c>
      <c r="P16" s="62">
        <f t="shared" si="7"/>
        <v>20</v>
      </c>
      <c r="Q16" s="63">
        <f t="shared" si="8"/>
        <v>66.666666666666671</v>
      </c>
      <c r="R16" s="64">
        <f t="shared" si="9"/>
        <v>66.666666666666671</v>
      </c>
    </row>
  </sheetData>
  <protectedRanges>
    <protectedRange sqref="C14 A7:A16" name="Rango1"/>
    <protectedRange sqref="G9:G14 B8:B14" name="Rango1_1"/>
    <protectedRange sqref="B7" name="Rango1_2"/>
  </protectedRanges>
  <mergeCells count="5">
    <mergeCell ref="A3:A5"/>
    <mergeCell ref="B3:R3"/>
    <mergeCell ref="B4:F4"/>
    <mergeCell ref="G4:K4"/>
    <mergeCell ref="L4:R4"/>
  </mergeCells>
  <dataValidations count="2">
    <dataValidation type="custom" allowBlank="1" showInputMessage="1" showErrorMessage="1" sqref="A16">
      <formula1>"Electrodiagnostico"</formula1>
    </dataValidation>
    <dataValidation type="custom" allowBlank="1" showInputMessage="1" showErrorMessage="1" sqref="A15">
      <formula1>"Ultrasonido"</formula1>
    </dataValidation>
  </dataValidation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CÁLCULO CAPACIDAD INSTALADA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Oficina EPS Neiva - Erika Trujillo Tovar</dc:creator>
  <cp:lastModifiedBy>LILIANA</cp:lastModifiedBy>
  <dcterms:created xsi:type="dcterms:W3CDTF">2016-04-16T16:09:29Z</dcterms:created>
  <dcterms:modified xsi:type="dcterms:W3CDTF">2018-04-30T14:26:46Z</dcterms:modified>
</cp:coreProperties>
</file>